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all\Desktop\"/>
    </mc:Choice>
  </mc:AlternateContent>
  <bookViews>
    <workbookView xWindow="480" yWindow="1500" windowWidth="22995" windowHeight="7890" firstSheet="1" activeTab="3"/>
  </bookViews>
  <sheets>
    <sheet name="excess fund disburse" sheetId="1" r:id="rId1"/>
    <sheet name="2017-2020 Excess Funds List" sheetId="7" r:id="rId2"/>
    <sheet name="2021" sheetId="8" r:id="rId3"/>
    <sheet name="2022" sheetId="9" r:id="rId4"/>
  </sheets>
  <definedNames>
    <definedName name="_xlnm.Print_Area" localSheetId="3">'2022'!$A$1:$L$38</definedName>
  </definedNames>
  <calcPr calcId="162913"/>
</workbook>
</file>

<file path=xl/calcChain.xml><?xml version="1.0" encoding="utf-8"?>
<calcChain xmlns="http://schemas.openxmlformats.org/spreadsheetml/2006/main">
  <c r="J33" i="9" l="1"/>
  <c r="G33" i="9"/>
  <c r="F33" i="9"/>
  <c r="E33" i="9"/>
  <c r="I33" i="9" l="1"/>
  <c r="H33" i="9"/>
  <c r="J24" i="9"/>
  <c r="J22" i="9"/>
  <c r="J21" i="9"/>
  <c r="J19" i="9"/>
  <c r="J15" i="9"/>
  <c r="J14" i="9"/>
  <c r="J13" i="9"/>
  <c r="J12" i="9"/>
  <c r="J11" i="9"/>
  <c r="H35" i="8" l="1"/>
  <c r="I29" i="8"/>
  <c r="H29" i="8"/>
  <c r="G29" i="8"/>
  <c r="F29" i="8"/>
  <c r="E29" i="8"/>
  <c r="J26" i="8"/>
  <c r="G35" i="8" l="1"/>
  <c r="F35" i="8"/>
  <c r="E35" i="8"/>
  <c r="J24" i="8" l="1"/>
  <c r="J23" i="8"/>
  <c r="J21" i="8"/>
  <c r="J17" i="8"/>
  <c r="J15" i="8"/>
  <c r="J14" i="8"/>
  <c r="J13" i="8"/>
  <c r="J29" i="8"/>
  <c r="J35" i="8" s="1"/>
  <c r="J16" i="8"/>
  <c r="G9" i="8" l="1"/>
  <c r="J9" i="8" l="1"/>
  <c r="I47" i="7"/>
  <c r="J47" i="7" l="1"/>
  <c r="H47" i="7"/>
  <c r="F47" i="7"/>
  <c r="E47" i="7"/>
  <c r="G23" i="7" l="1"/>
  <c r="G22" i="7" l="1"/>
  <c r="G21" i="7" l="1"/>
  <c r="G20" i="7"/>
  <c r="G19" i="7"/>
  <c r="G18" i="7"/>
  <c r="G17" i="7"/>
  <c r="G16" i="7"/>
  <c r="G15" i="7"/>
  <c r="G14" i="7"/>
  <c r="G13" i="7"/>
  <c r="G12" i="7"/>
  <c r="G11" i="7"/>
  <c r="G10" i="7"/>
  <c r="G47" i="7" l="1"/>
  <c r="M30" i="1"/>
  <c r="G25" i="1"/>
</calcChain>
</file>

<file path=xl/sharedStrings.xml><?xml version="1.0" encoding="utf-8"?>
<sst xmlns="http://schemas.openxmlformats.org/spreadsheetml/2006/main" count="437" uniqueCount="229">
  <si>
    <t>NAME</t>
  </si>
  <si>
    <t>MAP/PARCEL</t>
  </si>
  <si>
    <t>EXCESS</t>
  </si>
  <si>
    <t>Properties with Tax Sale Excess Funds</t>
  </si>
  <si>
    <t>Dawson County Tax Commissioner's Office</t>
  </si>
  <si>
    <t>25 Justice Way, Suite 1222</t>
  </si>
  <si>
    <t>Dawsonville, GA 30534</t>
  </si>
  <si>
    <t>003/056</t>
  </si>
  <si>
    <t>Lewis, J. Stuart</t>
  </si>
  <si>
    <t>Owens, Kathy</t>
  </si>
  <si>
    <t>Carroll, J.B. , Trustee of St. James Fellowship</t>
  </si>
  <si>
    <t>Carroll, W. Phillips</t>
  </si>
  <si>
    <t>Brumbelow, Darlene &amp; Henry</t>
  </si>
  <si>
    <t>Davies, James J.</t>
  </si>
  <si>
    <t>Holland, Anthony</t>
  </si>
  <si>
    <t>Davis, Bertie B.</t>
  </si>
  <si>
    <t>Bramblett, Martin</t>
  </si>
  <si>
    <t>008/005/002</t>
  </si>
  <si>
    <t>016B/076</t>
  </si>
  <si>
    <t>031/017/004</t>
  </si>
  <si>
    <t>076/132</t>
  </si>
  <si>
    <t>092B/025</t>
  </si>
  <si>
    <t>055/040</t>
  </si>
  <si>
    <t>066/025/001</t>
  </si>
  <si>
    <t>092/036</t>
  </si>
  <si>
    <t>092/010</t>
  </si>
  <si>
    <t>L21/002</t>
  </si>
  <si>
    <t>Ceeds, LLC</t>
  </si>
  <si>
    <t>Edwards, Jeffery</t>
  </si>
  <si>
    <t>Fraser, David &amp; Debra</t>
  </si>
  <si>
    <t>Krumenauer, Harry W.</t>
  </si>
  <si>
    <t>Lanton, Mark P</t>
  </si>
  <si>
    <t>Scruggs, Wanda c/o John &amp; Cynthia Jordan</t>
  </si>
  <si>
    <t>Shook, Sarah S &amp; Claude E</t>
  </si>
  <si>
    <t>Smith, Jeff</t>
  </si>
  <si>
    <t>The Lumber Depot</t>
  </si>
  <si>
    <t>076/063/001</t>
  </si>
  <si>
    <t>015/069</t>
  </si>
  <si>
    <t>118/043</t>
  </si>
  <si>
    <t>029/049</t>
  </si>
  <si>
    <t>076/064</t>
  </si>
  <si>
    <t>L13/005</t>
  </si>
  <si>
    <t>118/008/023</t>
  </si>
  <si>
    <t>003/033</t>
  </si>
  <si>
    <t>107/103</t>
  </si>
  <si>
    <t>029/050</t>
  </si>
  <si>
    <t xml:space="preserve">                             Dawson County Tax Commissioner's Office</t>
  </si>
  <si>
    <t xml:space="preserve">   25 Justice Way, Suite 1222</t>
  </si>
  <si>
    <t xml:space="preserve">                                  Properties with Tax Sale Requested Excess Funds</t>
  </si>
  <si>
    <t>2179 Kelly Bridge Rd</t>
  </si>
  <si>
    <t>5 acre land tract</t>
  </si>
  <si>
    <t>876 Couch Rd</t>
  </si>
  <si>
    <t>Turner, Brett</t>
  </si>
  <si>
    <t>113/043/033</t>
  </si>
  <si>
    <t>chestatee only claimed a portion of the money</t>
  </si>
  <si>
    <t>Regions claimed excess, they redeemed</t>
  </si>
  <si>
    <t>Howser Mill Development, LLC</t>
  </si>
  <si>
    <t>Fillman, Wayne</t>
  </si>
  <si>
    <t>106/041</t>
  </si>
  <si>
    <t>Big Canoe Association</t>
  </si>
  <si>
    <t>IRS</t>
  </si>
  <si>
    <t>Carol Garrett</t>
  </si>
  <si>
    <t>Massei, Barbara Lynn (sandra Woodsmall)</t>
  </si>
  <si>
    <t>Tax sale Date</t>
  </si>
  <si>
    <t>Cabrera Debrorah B</t>
  </si>
  <si>
    <t>024D 168</t>
  </si>
  <si>
    <t>097 102</t>
  </si>
  <si>
    <t>005 013</t>
  </si>
  <si>
    <t>Mezick Wiley &amp; Ann</t>
  </si>
  <si>
    <t xml:space="preserve">Dennie Deryck D &amp; Fannette K </t>
  </si>
  <si>
    <t>Horne Helen F</t>
  </si>
  <si>
    <t>016B 068</t>
  </si>
  <si>
    <t>balance claimed  by Claude Shook</t>
  </si>
  <si>
    <t>Big Canoe Association (total for Cabrera was $35,462.53)</t>
  </si>
  <si>
    <t>Densel Breen Woodsmall</t>
  </si>
  <si>
    <t>Holt Ney Zatcoff &amp; Wasserman, LLP for Debrorah Cabrera</t>
  </si>
  <si>
    <t>Ingram William Thetford Estate &amp; Ingram Amelia</t>
  </si>
  <si>
    <t>096 002</t>
  </si>
  <si>
    <t>10 Gomez Lane</t>
  </si>
  <si>
    <t>Long, Jimmy</t>
  </si>
  <si>
    <t>095 058</t>
  </si>
  <si>
    <t>Spicer, Paul &amp; Dida</t>
  </si>
  <si>
    <t>D03 032</t>
  </si>
  <si>
    <t>Deryck D &amp; Fannette K Dennie</t>
  </si>
  <si>
    <t>211 Gomez Lane</t>
  </si>
  <si>
    <t>DAWSON COUNTY TAX COMMISSIONER</t>
  </si>
  <si>
    <t>DEFENDANT IN FIFA</t>
  </si>
  <si>
    <t>SALE DATE</t>
  </si>
  <si>
    <t>PROPERTY DESCRIPTION</t>
  </si>
  <si>
    <t>BID AMT</t>
  </si>
  <si>
    <t>TAXES</t>
  </si>
  <si>
    <t>CLAIMED</t>
  </si>
  <si>
    <t>BALANCE</t>
  </si>
  <si>
    <t xml:space="preserve">                                                      EXCESS TAX SALE FUNDS</t>
  </si>
  <si>
    <t>Howser Mill Development LLC</t>
  </si>
  <si>
    <t>Ingram William Thetford &amp; Ingram Amelia</t>
  </si>
  <si>
    <t>Lots 257 and 258</t>
  </si>
  <si>
    <t>338 Bagwell Circle /  076-132</t>
  </si>
  <si>
    <t>Republic Title Co LLC- court judgement (Charles Parson )</t>
  </si>
  <si>
    <t>Lots 370, 371 and 379</t>
  </si>
  <si>
    <t>578 Little Mtn Rd</t>
  </si>
  <si>
    <t>Lot 2E d off lakewood dr</t>
  </si>
  <si>
    <t>233 Shade Tree Place</t>
  </si>
  <si>
    <t>Lot 3 Blacks Mill Crk</t>
  </si>
  <si>
    <t>Map#</t>
  </si>
  <si>
    <t>076-132</t>
  </si>
  <si>
    <t>092B-025</t>
  </si>
  <si>
    <t>055-040</t>
  </si>
  <si>
    <t>066-025-001</t>
  </si>
  <si>
    <t>L21-002</t>
  </si>
  <si>
    <t>076-063-001</t>
  </si>
  <si>
    <t>076-064</t>
  </si>
  <si>
    <t>L13-005</t>
  </si>
  <si>
    <t>107-103</t>
  </si>
  <si>
    <t>097-102</t>
  </si>
  <si>
    <t>096-002</t>
  </si>
  <si>
    <t>095-058</t>
  </si>
  <si>
    <t>Renasant bank (clark blackwell)</t>
  </si>
  <si>
    <t>Clark Ernest Estate</t>
  </si>
  <si>
    <t>LL 1172 1173 LD4</t>
  </si>
  <si>
    <t>062-021</t>
  </si>
  <si>
    <t>Southards, Tammy (Suntrust)</t>
  </si>
  <si>
    <t>LL 191 LD 4-1 Lot 4 Spicer Construction</t>
  </si>
  <si>
    <t>055-006-004</t>
  </si>
  <si>
    <t>062 021</t>
  </si>
  <si>
    <t>055 006 004</t>
  </si>
  <si>
    <t>Southards Tammy J</t>
  </si>
  <si>
    <t>Unclaimed 5 yr + - sent back to State 12/20/16</t>
  </si>
  <si>
    <t>015 091</t>
  </si>
  <si>
    <t>FM BIG CANOE HOLDINGS LLC</t>
  </si>
  <si>
    <t>090 116</t>
  </si>
  <si>
    <t>EASTERWOOD GILBERT L C/O REGIONS BANK</t>
  </si>
  <si>
    <t>No Excess Funds</t>
  </si>
  <si>
    <t>Easterwood, Gilbert L</t>
  </si>
  <si>
    <t>Nicole Stewart</t>
  </si>
  <si>
    <t>COMMENTS</t>
  </si>
  <si>
    <t>Last updates: 05/02/17</t>
  </si>
  <si>
    <t>Wheeles, Martha K Etal</t>
  </si>
  <si>
    <t>LL 604$605 5th district Lot 2 Fern Valley Sub.</t>
  </si>
  <si>
    <t>029 022</t>
  </si>
  <si>
    <t>Riguad, Alice A</t>
  </si>
  <si>
    <t>110 033 032</t>
  </si>
  <si>
    <t>Park, Krystal</t>
  </si>
  <si>
    <t xml:space="preserve">LL 472 13th District  lot 32 Paradise Valley </t>
  </si>
  <si>
    <t>LL 784 4th District 1st Section</t>
  </si>
  <si>
    <t>095 045 001</t>
  </si>
  <si>
    <t>Cowan, Bonzy Don</t>
  </si>
  <si>
    <t>LL59&amp;64 13th District Tract 11</t>
  </si>
  <si>
    <t>095 092</t>
  </si>
  <si>
    <t>Regions Bank</t>
  </si>
  <si>
    <t>LL750 4th District 1st Section Track 1</t>
  </si>
  <si>
    <t>039 027</t>
  </si>
  <si>
    <t>Jones, John R &amp; Pamela G</t>
  </si>
  <si>
    <t>LL414 13th District Lot 15 Pinewood Subdivision</t>
  </si>
  <si>
    <t>106 031</t>
  </si>
  <si>
    <t>Smith, Mildred &amp; Kenneth Weaver</t>
  </si>
  <si>
    <t>LL50, 51, 72, 73 13th District 1st Section</t>
  </si>
  <si>
    <t>103 030</t>
  </si>
  <si>
    <t>CHECK #</t>
  </si>
  <si>
    <t>1003-1008</t>
  </si>
  <si>
    <t>DATE SENT TO STATE/OTHER</t>
  </si>
  <si>
    <t>N/A</t>
  </si>
  <si>
    <t>1009 - 1010</t>
  </si>
  <si>
    <t>1011-1013</t>
  </si>
  <si>
    <t>LOT 1A Block H Gold Creek LL 101 102 LD 4-1</t>
  </si>
  <si>
    <t>LOT 5206 Sanderlin MTN LL 299 300 LD 5-2</t>
  </si>
  <si>
    <t>Dobson, Walter</t>
  </si>
  <si>
    <t>Green,Doris Jean &amp; Tammie Tinya Green</t>
  </si>
  <si>
    <t>Perkins, Harold D &amp; Kellie Perkins &amp; Nicole Perkins</t>
  </si>
  <si>
    <t>Prichard, Alfred Wayne</t>
  </si>
  <si>
    <t>Tephens, Inc.</t>
  </si>
  <si>
    <t>Lot 2090 McElroy MTN</t>
  </si>
  <si>
    <t>LT 111 Sec 1 Fern VLY</t>
  </si>
  <si>
    <t>LL 752 LD 5-1</t>
  </si>
  <si>
    <t>LL 671 LD 5-1 Lot 160 Fern Valley Forest</t>
  </si>
  <si>
    <t>Lot 29 Fern Valley S/D</t>
  </si>
  <si>
    <t>LT 15 Shade Tree PLS/D</t>
  </si>
  <si>
    <t>024B 021</t>
  </si>
  <si>
    <t>029 086</t>
  </si>
  <si>
    <t>030 010</t>
  </si>
  <si>
    <t>049 184</t>
  </si>
  <si>
    <t>029 048</t>
  </si>
  <si>
    <t>107 108</t>
  </si>
  <si>
    <t>Jedi Acquisitions Group</t>
  </si>
  <si>
    <t>L05 007</t>
  </si>
  <si>
    <t>UPDATED: 08/10/2020</t>
  </si>
  <si>
    <t>SENT TO STATE/OTHER</t>
  </si>
  <si>
    <t>9/16/2020 (I)</t>
  </si>
  <si>
    <t>1020-1021</t>
  </si>
  <si>
    <t>1016-1017</t>
  </si>
  <si>
    <t>1018-1019</t>
  </si>
  <si>
    <t>Lot 3 Cochran LL 27 LD 13-S</t>
  </si>
  <si>
    <t>03/08/2021 (I)</t>
  </si>
  <si>
    <t>STATE/INTERPLEADER</t>
  </si>
  <si>
    <t xml:space="preserve">DATE </t>
  </si>
  <si>
    <t>1024 - 1025</t>
  </si>
  <si>
    <t>1022 - 1023</t>
  </si>
  <si>
    <t>Charles W Champbell Marital LLC</t>
  </si>
  <si>
    <t>PT TR 25 LL64 LD 5-2</t>
  </si>
  <si>
    <t>LL 604 605 5th district Lot 2 Fern Valley Sub.</t>
  </si>
  <si>
    <t>Tract 24 KK 64 LD 5-2</t>
  </si>
  <si>
    <t>Harter, Vivian</t>
  </si>
  <si>
    <t>LL 1079 LD 5-1 Tract A-1</t>
  </si>
  <si>
    <t>002 006</t>
  </si>
  <si>
    <t>002 007</t>
  </si>
  <si>
    <t>052 036</t>
  </si>
  <si>
    <t>Below funds held with Wissman Attorneys at Law - Attorney: Josh B. Adams  email: joshuaa@weissman.law</t>
  </si>
  <si>
    <t>06/21/2021 (W)</t>
  </si>
  <si>
    <t>1027/1028</t>
  </si>
  <si>
    <t>Dobson,Walter</t>
  </si>
  <si>
    <t>UPDATED: 02/02/2022</t>
  </si>
  <si>
    <t>Intown Real Estate Holdings, LLC</t>
  </si>
  <si>
    <t>016A 103</t>
  </si>
  <si>
    <t>Lot 3579 Wildcat W-4 of Big Canoe</t>
  </si>
  <si>
    <t>LL 302, 5th District 2nd Section Lot 1128 Big Canoe</t>
  </si>
  <si>
    <t>023 190</t>
  </si>
  <si>
    <t>First Mountain Properties, LLC</t>
  </si>
  <si>
    <t>LL 302 5th District 2nd Section Lot 4102 Big Canoe</t>
  </si>
  <si>
    <t>016A 051</t>
  </si>
  <si>
    <t>Peaks and Valleys Inc</t>
  </si>
  <si>
    <t>004 097</t>
  </si>
  <si>
    <t>Armstrong, Edward A &amp; Judi</t>
  </si>
  <si>
    <t>004 081</t>
  </si>
  <si>
    <t>Lockwood, David H &amp; Dean C</t>
  </si>
  <si>
    <t>LL 117 5th District 2nd Section Lot 1G</t>
  </si>
  <si>
    <t>LL 117 5th District 2nd Section Lot 11G</t>
  </si>
  <si>
    <t>LL 117 5th District 2nd Section Lot 7C</t>
  </si>
  <si>
    <t>004 002</t>
  </si>
  <si>
    <t>UPDATED: 05/03/2022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</si>
</sst>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&quot;$&quot;#,##0.00;[Red]&quot;$&quot;#,##0.00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Perpetua Titling MT"/>
      <family val="1"/>
    </font>
    <font>
      <sz val="14"/>
      <color theme="1"/>
      <name val="Palatino Linotype"/>
      <family val="1"/>
    </font>
    <font>
      <sz val="11"/>
      <color theme="1"/>
      <name val="Perpetua Titling MT"/>
      <family val="1"/>
    </font>
    <font>
      <b/>
      <i/>
      <sz val="16"/>
      <color rgb="FF0070C0"/>
      <name val="Palatino Linotype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22"/>
      <color rgb="FF0070C0"/>
      <name val="Palatino Linotype"/>
      <family val="1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4" applyNumberFormat="0" applyAlignment="0" applyProtection="0"/>
  </cellStyleXfs>
  <cellXfs count="146">
    <xf numFmtId="0" fontId="0" fillId="0" borderId="0" xfId="0"/>
    <xf numFmtId="164" fontId="0" fillId="0" borderId="0" xfId="0" applyNumberFormat="1"/>
    <xf numFmtId="0" fontId="2" fillId="2" borderId="2" xfId="0" applyFont="1" applyFill="1" applyBorder="1" applyAlignment="1">
      <alignment horizontal="center"/>
    </xf>
    <xf numFmtId="0" fontId="0" fillId="2" borderId="0" xfId="0" applyFill="1" applyBorder="1"/>
    <xf numFmtId="0" fontId="0" fillId="2" borderId="3" xfId="0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2" borderId="0" xfId="0" applyFont="1" applyFill="1" applyBorder="1"/>
    <xf numFmtId="164" fontId="1" fillId="0" borderId="4" xfId="0" applyNumberFormat="1" applyFont="1" applyBorder="1"/>
    <xf numFmtId="0" fontId="3" fillId="0" borderId="0" xfId="0" applyFont="1" applyAlignment="1">
      <alignment horizontal="center"/>
    </xf>
    <xf numFmtId="0" fontId="1" fillId="0" borderId="4" xfId="0" applyFont="1" applyFill="1" applyBorder="1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0" applyFont="1"/>
    <xf numFmtId="164" fontId="1" fillId="0" borderId="0" xfId="0" applyNumberFormat="1" applyFont="1"/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Font="1" applyFill="1" applyBorder="1"/>
    <xf numFmtId="14" fontId="0" fillId="0" borderId="0" xfId="0" applyNumberFormat="1" applyFill="1" applyBorder="1"/>
    <xf numFmtId="14" fontId="1" fillId="0" borderId="0" xfId="0" applyNumberFormat="1" applyFont="1" applyFill="1" applyBorder="1"/>
    <xf numFmtId="164" fontId="1" fillId="0" borderId="0" xfId="0" applyNumberFormat="1" applyFont="1" applyBorder="1"/>
    <xf numFmtId="0" fontId="0" fillId="0" borderId="0" xfId="0" applyFont="1"/>
    <xf numFmtId="0" fontId="1" fillId="0" borderId="0" xfId="0" applyFont="1" applyBorder="1"/>
    <xf numFmtId="0" fontId="1" fillId="0" borderId="5" xfId="0" applyFont="1" applyBorder="1"/>
    <xf numFmtId="0" fontId="6" fillId="0" borderId="0" xfId="0" applyFont="1"/>
    <xf numFmtId="0" fontId="1" fillId="0" borderId="0" xfId="0" applyFont="1" applyBorder="1" applyProtection="1">
      <protection locked="0"/>
    </xf>
    <xf numFmtId="0" fontId="1" fillId="2" borderId="3" xfId="0" applyFont="1" applyFill="1" applyBorder="1"/>
    <xf numFmtId="14" fontId="0" fillId="0" borderId="3" xfId="0" applyNumberFormat="1" applyFill="1" applyBorder="1"/>
    <xf numFmtId="164" fontId="1" fillId="0" borderId="5" xfId="0" applyNumberFormat="1" applyFont="1" applyBorder="1"/>
    <xf numFmtId="0" fontId="1" fillId="0" borderId="8" xfId="0" applyFont="1" applyBorder="1"/>
    <xf numFmtId="0" fontId="1" fillId="0" borderId="8" xfId="0" applyFont="1" applyFill="1" applyBorder="1" applyProtection="1">
      <protection locked="0"/>
    </xf>
    <xf numFmtId="0" fontId="1" fillId="0" borderId="8" xfId="0" applyFont="1" applyBorder="1" applyProtection="1">
      <protection locked="0"/>
    </xf>
    <xf numFmtId="164" fontId="1" fillId="0" borderId="9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2" fillId="3" borderId="6" xfId="0" applyFont="1" applyFill="1" applyBorder="1" applyAlignment="1">
      <alignment horizontal="center"/>
    </xf>
    <xf numFmtId="0" fontId="1" fillId="0" borderId="11" xfId="0" applyFont="1" applyBorder="1"/>
    <xf numFmtId="0" fontId="0" fillId="0" borderId="9" xfId="0" applyBorder="1"/>
    <xf numFmtId="0" fontId="1" fillId="0" borderId="9" xfId="0" applyFont="1" applyBorder="1"/>
    <xf numFmtId="0" fontId="1" fillId="0" borderId="9" xfId="0" applyFont="1" applyFill="1" applyBorder="1"/>
    <xf numFmtId="0" fontId="1" fillId="0" borderId="12" xfId="0" applyFont="1" applyBorder="1"/>
    <xf numFmtId="0" fontId="0" fillId="0" borderId="13" xfId="0" applyBorder="1"/>
    <xf numFmtId="164" fontId="2" fillId="3" borderId="7" xfId="0" applyNumberFormat="1" applyFont="1" applyFill="1" applyBorder="1" applyAlignment="1">
      <alignment horizontal="center"/>
    </xf>
    <xf numFmtId="164" fontId="1" fillId="0" borderId="4" xfId="0" applyNumberFormat="1" applyFont="1" applyFill="1" applyBorder="1"/>
    <xf numFmtId="8" fontId="1" fillId="0" borderId="4" xfId="0" applyNumberFormat="1" applyFont="1" applyBorder="1"/>
    <xf numFmtId="0" fontId="5" fillId="4" borderId="15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7" borderId="16" xfId="0" applyFont="1" applyFill="1" applyBorder="1"/>
    <xf numFmtId="14" fontId="9" fillId="7" borderId="16" xfId="1" applyNumberFormat="1" applyFont="1" applyFill="1" applyBorder="1"/>
    <xf numFmtId="0" fontId="9" fillId="7" borderId="16" xfId="1" applyFont="1" applyFill="1" applyBorder="1"/>
    <xf numFmtId="164" fontId="9" fillId="7" borderId="16" xfId="1" applyNumberFormat="1" applyFont="1" applyFill="1" applyBorder="1"/>
    <xf numFmtId="165" fontId="9" fillId="7" borderId="16" xfId="1" applyNumberFormat="1" applyFont="1" applyFill="1" applyBorder="1"/>
    <xf numFmtId="0" fontId="9" fillId="7" borderId="16" xfId="1" applyNumberFormat="1" applyFont="1" applyFill="1" applyBorder="1"/>
    <xf numFmtId="164" fontId="0" fillId="0" borderId="0" xfId="0" applyNumberFormat="1" applyBorder="1"/>
    <xf numFmtId="14" fontId="9" fillId="7" borderId="16" xfId="1" applyNumberFormat="1" applyFont="1" applyFill="1" applyBorder="1" applyAlignment="1">
      <alignment horizontal="center"/>
    </xf>
    <xf numFmtId="14" fontId="1" fillId="7" borderId="16" xfId="0" applyNumberFormat="1" applyFont="1" applyFill="1" applyBorder="1" applyAlignment="1">
      <alignment horizontal="center"/>
    </xf>
    <xf numFmtId="165" fontId="1" fillId="6" borderId="17" xfId="0" applyNumberFormat="1" applyFont="1" applyFill="1" applyBorder="1"/>
    <xf numFmtId="0" fontId="13" fillId="0" borderId="0" xfId="0" applyFont="1"/>
    <xf numFmtId="14" fontId="9" fillId="7" borderId="17" xfId="1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9" fillId="7" borderId="17" xfId="1" applyFont="1" applyFill="1" applyBorder="1"/>
    <xf numFmtId="164" fontId="9" fillId="7" borderId="17" xfId="1" applyNumberFormat="1" applyFont="1" applyFill="1" applyBorder="1"/>
    <xf numFmtId="0" fontId="9" fillId="7" borderId="17" xfId="1" applyNumberFormat="1" applyFont="1" applyFill="1" applyBorder="1"/>
    <xf numFmtId="0" fontId="5" fillId="4" borderId="1" xfId="0" applyFont="1" applyFill="1" applyBorder="1" applyAlignment="1">
      <alignment horizontal="center"/>
    </xf>
    <xf numFmtId="164" fontId="5" fillId="4" borderId="18" xfId="0" applyNumberFormat="1" applyFont="1" applyFill="1" applyBorder="1" applyAlignment="1">
      <alignment horizontal="center"/>
    </xf>
    <xf numFmtId="164" fontId="5" fillId="4" borderId="19" xfId="0" applyNumberFormat="1" applyFont="1" applyFill="1" applyBorder="1" applyAlignment="1">
      <alignment horizontal="center"/>
    </xf>
    <xf numFmtId="164" fontId="8" fillId="4" borderId="20" xfId="0" applyNumberFormat="1" applyFont="1" applyFill="1" applyBorder="1" applyAlignment="1">
      <alignment horizontal="center"/>
    </xf>
    <xf numFmtId="164" fontId="5" fillId="4" borderId="20" xfId="0" applyNumberFormat="1" applyFont="1" applyFill="1" applyBorder="1" applyAlignment="1">
      <alignment horizontal="center"/>
    </xf>
    <xf numFmtId="0" fontId="9" fillId="5" borderId="21" xfId="1" applyFont="1" applyBorder="1" applyAlignment="1">
      <alignment horizontal="center"/>
    </xf>
    <xf numFmtId="14" fontId="9" fillId="7" borderId="22" xfId="1" applyNumberFormat="1" applyFont="1" applyFill="1" applyBorder="1"/>
    <xf numFmtId="0" fontId="9" fillId="7" borderId="22" xfId="1" applyFont="1" applyFill="1" applyBorder="1"/>
    <xf numFmtId="164" fontId="9" fillId="7" borderId="22" xfId="1" applyNumberFormat="1" applyFont="1" applyFill="1" applyBorder="1"/>
    <xf numFmtId="0" fontId="9" fillId="7" borderId="22" xfId="1" applyNumberFormat="1" applyFont="1" applyFill="1" applyBorder="1"/>
    <xf numFmtId="14" fontId="9" fillId="7" borderId="22" xfId="1" applyNumberFormat="1" applyFont="1" applyFill="1" applyBorder="1" applyAlignment="1">
      <alignment horizontal="center"/>
    </xf>
    <xf numFmtId="14" fontId="1" fillId="0" borderId="16" xfId="0" applyNumberFormat="1" applyFont="1" applyBorder="1"/>
    <xf numFmtId="0" fontId="1" fillId="0" borderId="16" xfId="0" applyFont="1" applyBorder="1"/>
    <xf numFmtId="164" fontId="1" fillId="0" borderId="16" xfId="0" applyNumberFormat="1" applyFont="1" applyBorder="1"/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164" fontId="9" fillId="0" borderId="16" xfId="0" applyNumberFormat="1" applyFont="1" applyBorder="1"/>
    <xf numFmtId="0" fontId="7" fillId="7" borderId="16" xfId="1" applyFont="1" applyFill="1" applyBorder="1"/>
    <xf numFmtId="0" fontId="7" fillId="7" borderId="16" xfId="1" applyFont="1" applyFill="1" applyBorder="1" applyAlignment="1">
      <alignment horizontal="center"/>
    </xf>
    <xf numFmtId="0" fontId="1" fillId="0" borderId="16" xfId="0" applyFont="1" applyBorder="1" applyProtection="1">
      <protection locked="0"/>
    </xf>
    <xf numFmtId="14" fontId="1" fillId="7" borderId="16" xfId="0" applyNumberFormat="1" applyFont="1" applyFill="1" applyBorder="1"/>
    <xf numFmtId="0" fontId="1" fillId="7" borderId="16" xfId="0" applyFont="1" applyFill="1" applyBorder="1" applyProtection="1">
      <protection locked="0"/>
    </xf>
    <xf numFmtId="164" fontId="1" fillId="7" borderId="16" xfId="0" applyNumberFormat="1" applyFont="1" applyFill="1" applyBorder="1"/>
    <xf numFmtId="164" fontId="9" fillId="7" borderId="16" xfId="0" applyNumberFormat="1" applyFont="1" applyFill="1" applyBorder="1"/>
    <xf numFmtId="0" fontId="9" fillId="7" borderId="16" xfId="1" applyFont="1" applyFill="1" applyBorder="1" applyProtection="1">
      <protection locked="0"/>
    </xf>
    <xf numFmtId="164" fontId="1" fillId="0" borderId="16" xfId="0" applyNumberFormat="1" applyFont="1" applyFill="1" applyBorder="1"/>
    <xf numFmtId="165" fontId="1" fillId="0" borderId="16" xfId="0" applyNumberFormat="1" applyFont="1" applyBorder="1"/>
    <xf numFmtId="165" fontId="1" fillId="7" borderId="16" xfId="0" applyNumberFormat="1" applyFont="1" applyFill="1" applyBorder="1"/>
    <xf numFmtId="14" fontId="14" fillId="0" borderId="0" xfId="0" applyNumberFormat="1" applyFont="1" applyBorder="1"/>
    <xf numFmtId="165" fontId="1" fillId="7" borderId="17" xfId="0" applyNumberFormat="1" applyFont="1" applyFill="1" applyBorder="1"/>
    <xf numFmtId="0" fontId="1" fillId="7" borderId="17" xfId="0" applyFont="1" applyFill="1" applyBorder="1"/>
    <xf numFmtId="14" fontId="1" fillId="7" borderId="17" xfId="0" applyNumberFormat="1" applyFont="1" applyFill="1" applyBorder="1"/>
    <xf numFmtId="164" fontId="1" fillId="7" borderId="17" xfId="0" applyNumberFormat="1" applyFont="1" applyFill="1" applyBorder="1"/>
    <xf numFmtId="14" fontId="1" fillId="7" borderId="17" xfId="0" applyNumberFormat="1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14" fontId="1" fillId="7" borderId="23" xfId="0" applyNumberFormat="1" applyFont="1" applyFill="1" applyBorder="1"/>
    <xf numFmtId="0" fontId="16" fillId="0" borderId="0" xfId="0" applyFont="1"/>
    <xf numFmtId="165" fontId="1" fillId="8" borderId="17" xfId="0" applyNumberFormat="1" applyFont="1" applyFill="1" applyBorder="1"/>
    <xf numFmtId="0" fontId="1" fillId="0" borderId="16" xfId="0" applyFont="1" applyBorder="1" applyAlignment="1">
      <alignment horizontal="center"/>
    </xf>
    <xf numFmtId="165" fontId="1" fillId="8" borderId="17" xfId="0" applyNumberFormat="1" applyFont="1" applyFill="1" applyBorder="1" applyAlignment="1">
      <alignment horizontal="center"/>
    </xf>
    <xf numFmtId="14" fontId="1" fillId="3" borderId="16" xfId="0" applyNumberFormat="1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164" fontId="1" fillId="3" borderId="16" xfId="0" applyNumberFormat="1" applyFont="1" applyFill="1" applyBorder="1"/>
    <xf numFmtId="164" fontId="9" fillId="3" borderId="16" xfId="0" applyNumberFormat="1" applyFont="1" applyFill="1" applyBorder="1"/>
    <xf numFmtId="0" fontId="1" fillId="3" borderId="16" xfId="0" applyFont="1" applyFill="1" applyBorder="1" applyAlignment="1">
      <alignment horizontal="center"/>
    </xf>
    <xf numFmtId="14" fontId="1" fillId="10" borderId="16" xfId="0" applyNumberFormat="1" applyFont="1" applyFill="1" applyBorder="1"/>
    <xf numFmtId="0" fontId="1" fillId="10" borderId="16" xfId="0" applyFont="1" applyFill="1" applyBorder="1"/>
    <xf numFmtId="165" fontId="1" fillId="10" borderId="17" xfId="0" applyNumberFormat="1" applyFont="1" applyFill="1" applyBorder="1"/>
    <xf numFmtId="0" fontId="1" fillId="10" borderId="17" xfId="0" applyFont="1" applyFill="1" applyBorder="1"/>
    <xf numFmtId="14" fontId="1" fillId="10" borderId="23" xfId="0" applyNumberFormat="1" applyFont="1" applyFill="1" applyBorder="1"/>
    <xf numFmtId="0" fontId="1" fillId="10" borderId="16" xfId="0" applyFont="1" applyFill="1" applyBorder="1" applyProtection="1">
      <protection locked="0"/>
    </xf>
    <xf numFmtId="164" fontId="1" fillId="10" borderId="16" xfId="0" applyNumberFormat="1" applyFont="1" applyFill="1" applyBorder="1"/>
    <xf numFmtId="164" fontId="9" fillId="10" borderId="16" xfId="0" applyNumberFormat="1" applyFont="1" applyFill="1" applyBorder="1"/>
    <xf numFmtId="0" fontId="1" fillId="10" borderId="16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64" fontId="5" fillId="9" borderId="18" xfId="0" applyNumberFormat="1" applyFont="1" applyFill="1" applyBorder="1" applyAlignment="1">
      <alignment horizontal="center"/>
    </xf>
    <xf numFmtId="164" fontId="5" fillId="9" borderId="19" xfId="0" applyNumberFormat="1" applyFont="1" applyFill="1" applyBorder="1" applyAlignment="1">
      <alignment horizontal="center"/>
    </xf>
    <xf numFmtId="164" fontId="5" fillId="9" borderId="20" xfId="0" applyNumberFormat="1" applyFont="1" applyFill="1" applyBorder="1" applyAlignment="1">
      <alignment horizontal="center"/>
    </xf>
    <xf numFmtId="164" fontId="5" fillId="9" borderId="1" xfId="0" applyNumberFormat="1" applyFont="1" applyFill="1" applyBorder="1" applyAlignment="1">
      <alignment horizontal="center"/>
    </xf>
    <xf numFmtId="164" fontId="5" fillId="9" borderId="2" xfId="0" applyNumberFormat="1" applyFont="1" applyFill="1" applyBorder="1" applyAlignment="1">
      <alignment horizontal="center"/>
    </xf>
    <xf numFmtId="0" fontId="15" fillId="9" borderId="21" xfId="1" applyFont="1" applyFill="1" applyBorder="1" applyAlignment="1">
      <alignment horizontal="center"/>
    </xf>
    <xf numFmtId="164" fontId="1" fillId="9" borderId="1" xfId="0" applyNumberFormat="1" applyFont="1" applyFill="1" applyBorder="1" applyAlignment="1">
      <alignment horizontal="center"/>
    </xf>
    <xf numFmtId="14" fontId="1" fillId="3" borderId="17" xfId="0" applyNumberFormat="1" applyFont="1" applyFill="1" applyBorder="1"/>
    <xf numFmtId="165" fontId="1" fillId="3" borderId="16" xfId="0" applyNumberFormat="1" applyFont="1" applyFill="1" applyBorder="1"/>
    <xf numFmtId="164" fontId="1" fillId="0" borderId="17" xfId="0" applyNumberFormat="1" applyFont="1" applyBorder="1"/>
    <xf numFmtId="164" fontId="1" fillId="6" borderId="17" xfId="0" applyNumberFormat="1" applyFont="1" applyFill="1" applyBorder="1"/>
    <xf numFmtId="14" fontId="1" fillId="8" borderId="16" xfId="0" applyNumberFormat="1" applyFont="1" applyFill="1" applyBorder="1"/>
    <xf numFmtId="0" fontId="1" fillId="8" borderId="16" xfId="0" applyFont="1" applyFill="1" applyBorder="1"/>
    <xf numFmtId="165" fontId="1" fillId="8" borderId="16" xfId="0" applyNumberFormat="1" applyFont="1" applyFill="1" applyBorder="1"/>
    <xf numFmtId="0" fontId="1" fillId="8" borderId="16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right"/>
    </xf>
    <xf numFmtId="0" fontId="0" fillId="0" borderId="16" xfId="0" applyBorder="1"/>
    <xf numFmtId="0" fontId="17" fillId="0" borderId="0" xfId="0" applyFont="1"/>
    <xf numFmtId="0" fontId="18" fillId="0" borderId="0" xfId="0" applyFont="1"/>
    <xf numFmtId="0" fontId="1" fillId="8" borderId="16" xfId="0" applyFont="1" applyFill="1" applyBorder="1" applyProtection="1">
      <protection locked="0"/>
    </xf>
    <xf numFmtId="164" fontId="1" fillId="8" borderId="16" xfId="0" applyNumberFormat="1" applyFont="1" applyFill="1" applyBorder="1"/>
    <xf numFmtId="164" fontId="9" fillId="8" borderId="16" xfId="0" applyNumberFormat="1" applyFont="1" applyFill="1" applyBorder="1"/>
    <xf numFmtId="0" fontId="1" fillId="8" borderId="16" xfId="0" applyFont="1" applyFill="1" applyBorder="1" applyAlignment="1">
      <alignment horizontal="center"/>
    </xf>
    <xf numFmtId="0" fontId="1" fillId="8" borderId="17" xfId="0" applyFont="1" applyFill="1" applyBorder="1"/>
    <xf numFmtId="0" fontId="0" fillId="0" borderId="0" xfId="0" applyBorder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935356</xdr:colOff>
      <xdr:row>0</xdr:row>
      <xdr:rowOff>163829</xdr:rowOff>
    </xdr:from>
    <xdr:to>
      <xdr:col>8</xdr:col>
      <xdr:colOff>1199134</xdr:colOff>
      <xdr:row>6</xdr:row>
      <xdr:rowOff>134237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6696" y="163829"/>
          <a:ext cx="1284858" cy="12124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1190626</xdr:colOff>
      <xdr:row>0</xdr:row>
      <xdr:rowOff>80010</xdr:rowOff>
    </xdr:from>
    <xdr:to>
      <xdr:col>10</xdr:col>
      <xdr:colOff>168529</xdr:colOff>
      <xdr:row>6</xdr:row>
      <xdr:rowOff>99948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6" y="80010"/>
          <a:ext cx="1387728" cy="1401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70814</xdr:colOff>
      <xdr:row>0</xdr:row>
      <xdr:rowOff>123825</xdr:rowOff>
    </xdr:from>
    <xdr:to>
      <xdr:col>8</xdr:col>
      <xdr:colOff>1473454</xdr:colOff>
      <xdr:row>6</xdr:row>
      <xdr:rowOff>118998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0614" y="123825"/>
          <a:ext cx="1402640" cy="1376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opLeftCell="A16" workbookViewId="0">
      <selection activeCell="F14" sqref="F14:F15"/>
    </sheetView>
  </sheetViews>
  <sheetFormatPr defaultRowHeight="15" x14ac:dyDescent="0.25"/>
  <cols>
    <col min="1" max="1" width="40.42578125" customWidth="1"/>
    <col min="2" max="2" width="0.5703125" customWidth="1"/>
    <col min="3" max="3" width="16.5703125" customWidth="1"/>
    <col min="4" max="4" width="1.28515625" customWidth="1"/>
    <col min="5" max="5" width="11" customWidth="1"/>
    <col min="6" max="6" width="1" customWidth="1"/>
    <col min="7" max="7" width="19.28515625" style="1" customWidth="1"/>
    <col min="9" max="9" width="27.28515625" customWidth="1"/>
    <col min="10" max="10" width="0.7109375" customWidth="1"/>
    <col min="11" max="11" width="14.42578125" customWidth="1"/>
    <col min="12" max="12" width="0.85546875" customWidth="1"/>
    <col min="13" max="13" width="14.7109375" customWidth="1"/>
    <col min="14" max="14" width="51" bestFit="1" customWidth="1"/>
  </cols>
  <sheetData>
    <row r="1" spans="1:14" x14ac:dyDescent="0.25">
      <c r="A1" s="12" t="s">
        <v>136</v>
      </c>
    </row>
    <row r="2" spans="1:14" ht="21" x14ac:dyDescent="0.35">
      <c r="C2" s="10" t="s">
        <v>3</v>
      </c>
      <c r="I2" s="10" t="s">
        <v>48</v>
      </c>
      <c r="M2" s="1"/>
    </row>
    <row r="3" spans="1:14" ht="21" x14ac:dyDescent="0.35">
      <c r="C3" s="10" t="s">
        <v>4</v>
      </c>
      <c r="I3" s="10" t="s">
        <v>46</v>
      </c>
      <c r="M3" s="1"/>
    </row>
    <row r="4" spans="1:14" ht="21" x14ac:dyDescent="0.35">
      <c r="C4" s="10" t="s">
        <v>5</v>
      </c>
      <c r="I4" s="10" t="s">
        <v>47</v>
      </c>
      <c r="M4" s="1"/>
    </row>
    <row r="5" spans="1:14" ht="21" x14ac:dyDescent="0.35">
      <c r="C5" s="10" t="s">
        <v>6</v>
      </c>
      <c r="I5" s="10" t="s">
        <v>6</v>
      </c>
      <c r="M5" s="1"/>
    </row>
    <row r="6" spans="1:14" ht="15.75" thickBot="1" x14ac:dyDescent="0.3">
      <c r="E6" s="16"/>
      <c r="M6" s="1"/>
    </row>
    <row r="7" spans="1:14" ht="38.25" thickBot="1" x14ac:dyDescent="0.35">
      <c r="A7" s="5" t="s">
        <v>0</v>
      </c>
      <c r="B7" s="2"/>
      <c r="C7" s="5" t="s">
        <v>1</v>
      </c>
      <c r="D7" s="2"/>
      <c r="E7" s="17" t="s">
        <v>63</v>
      </c>
      <c r="F7" s="2"/>
      <c r="G7" s="6" t="s">
        <v>2</v>
      </c>
      <c r="I7" s="35" t="s">
        <v>0</v>
      </c>
      <c r="J7" s="2"/>
      <c r="K7" s="5" t="s">
        <v>1</v>
      </c>
      <c r="L7" s="2"/>
      <c r="M7" s="6" t="s">
        <v>2</v>
      </c>
      <c r="N7" s="42" t="s">
        <v>135</v>
      </c>
    </row>
    <row r="8" spans="1:14" x14ac:dyDescent="0.25">
      <c r="A8" s="7" t="s">
        <v>12</v>
      </c>
      <c r="B8" s="8"/>
      <c r="C8" s="7" t="s">
        <v>20</v>
      </c>
      <c r="D8" s="8"/>
      <c r="E8" s="18">
        <v>41002</v>
      </c>
      <c r="F8" s="8"/>
      <c r="G8" s="9">
        <v>155.68</v>
      </c>
      <c r="I8" s="36" t="s">
        <v>34</v>
      </c>
      <c r="J8" s="8"/>
      <c r="K8" s="7" t="s">
        <v>43</v>
      </c>
      <c r="L8" s="3"/>
      <c r="M8" s="9">
        <v>1376.11</v>
      </c>
      <c r="N8" s="37"/>
    </row>
    <row r="9" spans="1:14" x14ac:dyDescent="0.25">
      <c r="A9" s="7" t="s">
        <v>56</v>
      </c>
      <c r="B9" s="8"/>
      <c r="C9" s="7" t="s">
        <v>21</v>
      </c>
      <c r="D9" s="8"/>
      <c r="E9" s="18">
        <v>41002</v>
      </c>
      <c r="F9" s="8"/>
      <c r="G9" s="9">
        <v>941.13</v>
      </c>
      <c r="I9" s="36" t="s">
        <v>52</v>
      </c>
      <c r="J9" s="3"/>
      <c r="K9" s="7" t="s">
        <v>53</v>
      </c>
      <c r="L9" s="3"/>
      <c r="M9" s="9">
        <v>1035.58</v>
      </c>
      <c r="N9" s="38" t="s">
        <v>55</v>
      </c>
    </row>
    <row r="10" spans="1:14" x14ac:dyDescent="0.25">
      <c r="A10" s="7" t="s">
        <v>13</v>
      </c>
      <c r="B10" s="8"/>
      <c r="C10" s="7" t="s">
        <v>22</v>
      </c>
      <c r="D10" s="8"/>
      <c r="E10" s="18">
        <v>41002</v>
      </c>
      <c r="F10" s="8"/>
      <c r="G10" s="9">
        <v>48.69</v>
      </c>
      <c r="I10" s="36" t="s">
        <v>33</v>
      </c>
      <c r="J10" s="8"/>
      <c r="K10" s="7" t="s">
        <v>42</v>
      </c>
      <c r="L10" s="3"/>
      <c r="M10" s="9">
        <v>7922.02</v>
      </c>
      <c r="N10" s="38" t="s">
        <v>54</v>
      </c>
    </row>
    <row r="11" spans="1:14" x14ac:dyDescent="0.25">
      <c r="A11" s="7" t="s">
        <v>14</v>
      </c>
      <c r="B11" s="8"/>
      <c r="C11" s="7" t="s">
        <v>23</v>
      </c>
      <c r="D11" s="8"/>
      <c r="E11" s="18">
        <v>41366</v>
      </c>
      <c r="F11" s="8"/>
      <c r="G11" s="9">
        <v>314.70999999999998</v>
      </c>
      <c r="I11" s="36" t="s">
        <v>57</v>
      </c>
      <c r="J11" s="8"/>
      <c r="K11" s="7" t="s">
        <v>58</v>
      </c>
      <c r="L11" s="8"/>
      <c r="M11" s="9">
        <v>6061.05</v>
      </c>
      <c r="N11" s="38"/>
    </row>
    <row r="12" spans="1:14" x14ac:dyDescent="0.25">
      <c r="A12" s="7" t="s">
        <v>16</v>
      </c>
      <c r="B12" s="8"/>
      <c r="C12" s="7" t="s">
        <v>26</v>
      </c>
      <c r="D12" s="8"/>
      <c r="E12" s="18">
        <v>41366</v>
      </c>
      <c r="F12" s="8"/>
      <c r="G12" s="9">
        <v>1120.73</v>
      </c>
      <c r="I12" s="36" t="s">
        <v>28</v>
      </c>
      <c r="J12" s="8"/>
      <c r="K12" s="7" t="s">
        <v>37</v>
      </c>
      <c r="L12" s="3"/>
      <c r="M12" s="9">
        <v>886.04</v>
      </c>
      <c r="N12" s="38" t="s">
        <v>59</v>
      </c>
    </row>
    <row r="13" spans="1:14" x14ac:dyDescent="0.25">
      <c r="A13" s="7" t="s">
        <v>27</v>
      </c>
      <c r="B13" s="8"/>
      <c r="C13" s="7" t="s">
        <v>36</v>
      </c>
      <c r="D13" s="8"/>
      <c r="E13" s="18">
        <v>41401</v>
      </c>
      <c r="F13" s="8"/>
      <c r="G13" s="9">
        <v>1042.07</v>
      </c>
      <c r="I13" s="36" t="s">
        <v>30</v>
      </c>
      <c r="J13" s="8"/>
      <c r="K13" s="7" t="s">
        <v>39</v>
      </c>
      <c r="L13" s="3"/>
      <c r="M13" s="9">
        <v>307.14999999999998</v>
      </c>
      <c r="N13" s="38" t="s">
        <v>60</v>
      </c>
    </row>
    <row r="14" spans="1:14" x14ac:dyDescent="0.25">
      <c r="A14" s="11" t="s">
        <v>31</v>
      </c>
      <c r="B14" s="8"/>
      <c r="C14" s="7" t="s">
        <v>40</v>
      </c>
      <c r="D14" s="3"/>
      <c r="E14" s="18">
        <v>41401</v>
      </c>
      <c r="F14" s="3"/>
      <c r="G14" s="9">
        <v>10390.370000000001</v>
      </c>
      <c r="I14" s="36" t="s">
        <v>30</v>
      </c>
      <c r="J14" s="8"/>
      <c r="K14" s="7" t="s">
        <v>45</v>
      </c>
      <c r="L14" s="3"/>
      <c r="M14" s="9">
        <v>466.02</v>
      </c>
      <c r="N14" s="38" t="s">
        <v>60</v>
      </c>
    </row>
    <row r="15" spans="1:14" x14ac:dyDescent="0.25">
      <c r="A15" s="7" t="s">
        <v>32</v>
      </c>
      <c r="B15" s="8"/>
      <c r="C15" s="7" t="s">
        <v>41</v>
      </c>
      <c r="D15" s="3"/>
      <c r="E15" s="18">
        <v>41401</v>
      </c>
      <c r="F15" s="3"/>
      <c r="G15" s="9">
        <v>2178.7199999999998</v>
      </c>
      <c r="I15" s="36" t="s">
        <v>15</v>
      </c>
      <c r="J15" s="8"/>
      <c r="K15" s="7" t="s">
        <v>25</v>
      </c>
      <c r="L15" s="8"/>
      <c r="M15" s="9">
        <v>2600.21</v>
      </c>
      <c r="N15" s="38" t="s">
        <v>61</v>
      </c>
    </row>
    <row r="16" spans="1:14" x14ac:dyDescent="0.25">
      <c r="A16" s="7" t="s">
        <v>35</v>
      </c>
      <c r="B16" s="8"/>
      <c r="C16" s="7" t="s">
        <v>44</v>
      </c>
      <c r="D16" s="3"/>
      <c r="E16" s="18">
        <v>41401</v>
      </c>
      <c r="F16" s="3"/>
      <c r="G16" s="9">
        <v>1443.56</v>
      </c>
      <c r="I16" s="36" t="s">
        <v>33</v>
      </c>
      <c r="J16" s="8"/>
      <c r="K16" s="7" t="s">
        <v>42</v>
      </c>
      <c r="L16" s="3"/>
      <c r="M16" s="43">
        <v>230.67</v>
      </c>
      <c r="N16" s="39" t="s">
        <v>72</v>
      </c>
    </row>
    <row r="17" spans="1:15" x14ac:dyDescent="0.25">
      <c r="A17" s="7" t="s">
        <v>68</v>
      </c>
      <c r="B17" s="8"/>
      <c r="C17" s="7" t="s">
        <v>66</v>
      </c>
      <c r="D17" s="3"/>
      <c r="E17" s="18">
        <v>41730</v>
      </c>
      <c r="F17" s="3"/>
      <c r="G17" s="9">
        <v>7067.24</v>
      </c>
      <c r="I17" s="36" t="s">
        <v>64</v>
      </c>
      <c r="J17" s="8"/>
      <c r="K17" s="7" t="s">
        <v>65</v>
      </c>
      <c r="L17" s="3"/>
      <c r="M17" s="43">
        <v>6665.17</v>
      </c>
      <c r="N17" s="39" t="s">
        <v>73</v>
      </c>
    </row>
    <row r="18" spans="1:15" x14ac:dyDescent="0.25">
      <c r="A18" s="7" t="s">
        <v>76</v>
      </c>
      <c r="B18" s="8"/>
      <c r="C18" s="7" t="s">
        <v>77</v>
      </c>
      <c r="D18" s="3"/>
      <c r="E18" s="18">
        <v>42101</v>
      </c>
      <c r="F18" s="3"/>
      <c r="G18" s="9">
        <v>3655.55</v>
      </c>
      <c r="I18" s="36" t="s">
        <v>70</v>
      </c>
      <c r="J18" s="8"/>
      <c r="K18" s="7" t="s">
        <v>71</v>
      </c>
      <c r="L18" s="3"/>
      <c r="M18" s="9">
        <v>26.4</v>
      </c>
      <c r="N18" s="38" t="s">
        <v>59</v>
      </c>
    </row>
    <row r="19" spans="1:15" x14ac:dyDescent="0.25">
      <c r="A19" s="30" t="s">
        <v>79</v>
      </c>
      <c r="B19" s="8"/>
      <c r="C19" s="23" t="s">
        <v>80</v>
      </c>
      <c r="D19" s="8"/>
      <c r="E19" s="20">
        <v>42129</v>
      </c>
      <c r="F19" s="8"/>
      <c r="G19" s="9">
        <v>1822.14</v>
      </c>
      <c r="I19" s="36" t="s">
        <v>62</v>
      </c>
      <c r="J19" s="8"/>
      <c r="K19" s="7" t="s">
        <v>24</v>
      </c>
      <c r="L19" s="8"/>
      <c r="M19" s="11">
        <v>4300.2700000000004</v>
      </c>
      <c r="N19" s="38" t="s">
        <v>74</v>
      </c>
    </row>
    <row r="20" spans="1:15" x14ac:dyDescent="0.25">
      <c r="A20" s="31" t="s">
        <v>118</v>
      </c>
      <c r="B20" s="8"/>
      <c r="C20" s="26" t="s">
        <v>124</v>
      </c>
      <c r="D20" s="8"/>
      <c r="E20" s="20">
        <v>42465</v>
      </c>
      <c r="F20" s="8"/>
      <c r="G20" s="9">
        <v>5266.8</v>
      </c>
      <c r="I20" s="36" t="s">
        <v>64</v>
      </c>
      <c r="J20" s="8"/>
      <c r="K20" s="7" t="s">
        <v>65</v>
      </c>
      <c r="L20" s="3"/>
      <c r="M20" s="9">
        <v>28797.360000000001</v>
      </c>
      <c r="N20" s="39" t="s">
        <v>75</v>
      </c>
    </row>
    <row r="21" spans="1:15" x14ac:dyDescent="0.25">
      <c r="A21" s="31" t="s">
        <v>126</v>
      </c>
      <c r="B21" s="3"/>
      <c r="C21" s="26" t="s">
        <v>125</v>
      </c>
      <c r="D21" s="3"/>
      <c r="E21" s="19">
        <v>42465</v>
      </c>
      <c r="F21" s="3"/>
      <c r="G21" s="9">
        <v>2865.82</v>
      </c>
      <c r="I21" s="36" t="s">
        <v>69</v>
      </c>
      <c r="J21" s="8"/>
      <c r="K21" s="7" t="s">
        <v>67</v>
      </c>
      <c r="L21" s="3"/>
      <c r="M21" s="9">
        <v>8708.44</v>
      </c>
      <c r="N21" s="39" t="s">
        <v>83</v>
      </c>
      <c r="O21" s="21"/>
    </row>
    <row r="22" spans="1:15" x14ac:dyDescent="0.25">
      <c r="A22" s="32" t="s">
        <v>129</v>
      </c>
      <c r="B22" s="3"/>
      <c r="C22" s="26" t="s">
        <v>128</v>
      </c>
      <c r="D22" s="3"/>
      <c r="E22" s="19">
        <v>42857</v>
      </c>
      <c r="F22" s="3"/>
      <c r="G22" s="33">
        <v>8203.67</v>
      </c>
      <c r="I22" s="36" t="s">
        <v>29</v>
      </c>
      <c r="J22" s="3"/>
      <c r="K22" s="7" t="s">
        <v>38</v>
      </c>
      <c r="L22" s="3"/>
      <c r="M22" s="9">
        <v>20881.98</v>
      </c>
      <c r="N22" s="39" t="s">
        <v>98</v>
      </c>
    </row>
    <row r="23" spans="1:15" ht="15.75" thickBot="1" x14ac:dyDescent="0.3">
      <c r="A23" s="34" t="s">
        <v>131</v>
      </c>
      <c r="B23" s="4"/>
      <c r="C23" s="24" t="s">
        <v>130</v>
      </c>
      <c r="D23" s="4"/>
      <c r="E23" s="28">
        <v>42857</v>
      </c>
      <c r="F23" s="4"/>
      <c r="G23" s="29">
        <v>13834.02</v>
      </c>
      <c r="I23" s="36" t="s">
        <v>81</v>
      </c>
      <c r="J23" s="3"/>
      <c r="K23" s="7" t="s">
        <v>82</v>
      </c>
      <c r="L23" s="3"/>
      <c r="M23" s="9">
        <v>9774.6200000000008</v>
      </c>
      <c r="N23" s="39" t="s">
        <v>117</v>
      </c>
    </row>
    <row r="24" spans="1:15" x14ac:dyDescent="0.25">
      <c r="I24" s="36" t="s">
        <v>8</v>
      </c>
      <c r="J24" s="8"/>
      <c r="K24" s="23" t="s">
        <v>7</v>
      </c>
      <c r="L24" s="8"/>
      <c r="M24" s="44">
        <v>850.62</v>
      </c>
      <c r="N24" s="39" t="s">
        <v>127</v>
      </c>
    </row>
    <row r="25" spans="1:15" x14ac:dyDescent="0.25">
      <c r="G25" s="15">
        <f ca="1">SUM(G7:G25)</f>
        <v>60350.899999999994</v>
      </c>
      <c r="I25" s="36" t="s">
        <v>9</v>
      </c>
      <c r="J25" s="8"/>
      <c r="K25" s="23" t="s">
        <v>17</v>
      </c>
      <c r="L25" s="8"/>
      <c r="M25" s="44">
        <v>1064.92</v>
      </c>
      <c r="N25" s="39" t="s">
        <v>127</v>
      </c>
    </row>
    <row r="26" spans="1:15" x14ac:dyDescent="0.25">
      <c r="I26" s="36" t="s">
        <v>10</v>
      </c>
      <c r="J26" s="8"/>
      <c r="K26" s="23" t="s">
        <v>18</v>
      </c>
      <c r="L26" s="8"/>
      <c r="M26" s="44">
        <v>4660.09</v>
      </c>
      <c r="N26" s="39" t="s">
        <v>127</v>
      </c>
    </row>
    <row r="27" spans="1:15" x14ac:dyDescent="0.25">
      <c r="I27" s="36" t="s">
        <v>11</v>
      </c>
      <c r="J27" s="8"/>
      <c r="K27" s="23" t="s">
        <v>19</v>
      </c>
      <c r="L27" s="8"/>
      <c r="M27" s="44">
        <v>1625.67</v>
      </c>
      <c r="N27" s="39" t="s">
        <v>127</v>
      </c>
    </row>
    <row r="28" spans="1:15" ht="15.75" thickBot="1" x14ac:dyDescent="0.3">
      <c r="I28" s="40"/>
      <c r="J28" s="27"/>
      <c r="K28" s="24"/>
      <c r="L28" s="27"/>
      <c r="M28" s="24"/>
      <c r="N28" s="41"/>
    </row>
    <row r="30" spans="1:15" x14ac:dyDescent="0.25">
      <c r="M30" s="15">
        <f>SUM(M8:M29)</f>
        <v>108240.38999999998</v>
      </c>
    </row>
    <row r="32" spans="1:15" x14ac:dyDescent="0.25">
      <c r="M32" s="1"/>
    </row>
  </sheetData>
  <printOptions gridLines="1"/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opLeftCell="A28" workbookViewId="0">
      <selection activeCell="A38" sqref="A38:XFD38"/>
    </sheetView>
  </sheetViews>
  <sheetFormatPr defaultRowHeight="15" x14ac:dyDescent="0.25"/>
  <cols>
    <col min="1" max="1" width="12.42578125" customWidth="1"/>
    <col min="2" max="2" width="41.42578125" bestFit="1" customWidth="1"/>
    <col min="3" max="3" width="42.140625" customWidth="1"/>
    <col min="4" max="4" width="17.7109375" customWidth="1"/>
    <col min="5" max="5" width="14.7109375" style="1" customWidth="1"/>
    <col min="6" max="6" width="13.85546875" style="1" customWidth="1"/>
    <col min="7" max="7" width="14.140625" style="1" customWidth="1"/>
    <col min="8" max="8" width="14.85546875" style="1" customWidth="1"/>
    <col min="9" max="9" width="20.85546875" style="1" customWidth="1"/>
    <col min="10" max="10" width="15" style="1" customWidth="1"/>
    <col min="11" max="11" width="10.140625" bestFit="1" customWidth="1"/>
    <col min="12" max="12" width="26.140625" customWidth="1"/>
  </cols>
  <sheetData>
    <row r="1" spans="1:12" x14ac:dyDescent="0.25">
      <c r="D1" s="13"/>
    </row>
    <row r="2" spans="1:12" ht="22.5" x14ac:dyDescent="0.4">
      <c r="A2" s="59" t="s">
        <v>134</v>
      </c>
      <c r="B2" s="47"/>
    </row>
    <row r="3" spans="1:12" ht="18.75" x14ac:dyDescent="0.3">
      <c r="A3" s="25" t="s">
        <v>85</v>
      </c>
      <c r="B3" s="46"/>
    </row>
    <row r="5" spans="1:12" x14ac:dyDescent="0.25">
      <c r="A5" s="13" t="s">
        <v>185</v>
      </c>
    </row>
    <row r="8" spans="1:12" ht="27" thickBot="1" x14ac:dyDescent="0.45">
      <c r="A8" s="14" t="s">
        <v>93</v>
      </c>
      <c r="B8" s="48"/>
      <c r="C8" s="48"/>
      <c r="D8" s="22"/>
      <c r="E8" s="15"/>
    </row>
    <row r="9" spans="1:12" ht="16.5" thickBot="1" x14ac:dyDescent="0.3">
      <c r="A9" s="45" t="s">
        <v>87</v>
      </c>
      <c r="B9" s="45" t="s">
        <v>86</v>
      </c>
      <c r="C9" s="65" t="s">
        <v>88</v>
      </c>
      <c r="D9" s="65" t="s">
        <v>104</v>
      </c>
      <c r="E9" s="66" t="s">
        <v>89</v>
      </c>
      <c r="F9" s="67" t="s">
        <v>90</v>
      </c>
      <c r="G9" s="67" t="s">
        <v>2</v>
      </c>
      <c r="H9" s="67" t="s">
        <v>91</v>
      </c>
      <c r="I9" s="68" t="s">
        <v>186</v>
      </c>
      <c r="J9" s="69" t="s">
        <v>92</v>
      </c>
      <c r="K9" s="70" t="s">
        <v>158</v>
      </c>
      <c r="L9" s="61" t="s">
        <v>160</v>
      </c>
    </row>
    <row r="10" spans="1:12" x14ac:dyDescent="0.25">
      <c r="A10" s="50">
        <v>41002</v>
      </c>
      <c r="B10" s="51" t="s">
        <v>12</v>
      </c>
      <c r="C10" s="62" t="s">
        <v>97</v>
      </c>
      <c r="D10" s="62" t="s">
        <v>105</v>
      </c>
      <c r="E10" s="63">
        <v>1407</v>
      </c>
      <c r="F10" s="63">
        <v>1251.32</v>
      </c>
      <c r="G10" s="63">
        <f t="shared" ref="G10:G21" si="0">SUM(E10-F10)</f>
        <v>155.68000000000006</v>
      </c>
      <c r="H10" s="63">
        <v>0</v>
      </c>
      <c r="I10" s="63">
        <v>155.68</v>
      </c>
      <c r="J10" s="63">
        <v>0</v>
      </c>
      <c r="K10" s="64">
        <v>1001</v>
      </c>
      <c r="L10" s="60">
        <v>43301</v>
      </c>
    </row>
    <row r="11" spans="1:12" x14ac:dyDescent="0.25">
      <c r="A11" s="50">
        <v>41002</v>
      </c>
      <c r="B11" s="51" t="s">
        <v>94</v>
      </c>
      <c r="C11" s="51" t="s">
        <v>99</v>
      </c>
      <c r="D11" s="51" t="s">
        <v>106</v>
      </c>
      <c r="E11" s="52">
        <v>4500</v>
      </c>
      <c r="F11" s="52">
        <v>3558.87</v>
      </c>
      <c r="G11" s="52">
        <f t="shared" si="0"/>
        <v>941.13000000000011</v>
      </c>
      <c r="H11" s="52">
        <v>0</v>
      </c>
      <c r="I11" s="52">
        <v>941.13</v>
      </c>
      <c r="J11" s="52">
        <v>0</v>
      </c>
      <c r="K11" s="54">
        <v>1001</v>
      </c>
      <c r="L11" s="56">
        <v>43301</v>
      </c>
    </row>
    <row r="12" spans="1:12" x14ac:dyDescent="0.25">
      <c r="A12" s="50">
        <v>41002</v>
      </c>
      <c r="B12" s="51" t="s">
        <v>13</v>
      </c>
      <c r="C12" s="51" t="s">
        <v>96</v>
      </c>
      <c r="D12" s="51" t="s">
        <v>107</v>
      </c>
      <c r="E12" s="52">
        <v>657</v>
      </c>
      <c r="F12" s="52">
        <v>608.30999999999995</v>
      </c>
      <c r="G12" s="52">
        <f t="shared" si="0"/>
        <v>48.690000000000055</v>
      </c>
      <c r="H12" s="52">
        <v>0</v>
      </c>
      <c r="I12" s="52">
        <v>48.69</v>
      </c>
      <c r="J12" s="52">
        <v>0</v>
      </c>
      <c r="K12" s="54">
        <v>1001</v>
      </c>
      <c r="L12" s="56">
        <v>43301</v>
      </c>
    </row>
    <row r="13" spans="1:12" x14ac:dyDescent="0.25">
      <c r="A13" s="50">
        <v>41366</v>
      </c>
      <c r="B13" s="51" t="s">
        <v>14</v>
      </c>
      <c r="C13" s="51" t="s">
        <v>100</v>
      </c>
      <c r="D13" s="51" t="s">
        <v>108</v>
      </c>
      <c r="E13" s="52">
        <v>1500</v>
      </c>
      <c r="F13" s="52">
        <v>1185.29</v>
      </c>
      <c r="G13" s="52">
        <f t="shared" si="0"/>
        <v>314.71000000000004</v>
      </c>
      <c r="H13" s="52">
        <v>0</v>
      </c>
      <c r="I13" s="52">
        <v>314.70999999999998</v>
      </c>
      <c r="J13" s="52">
        <v>0</v>
      </c>
      <c r="K13" s="54">
        <v>1001</v>
      </c>
      <c r="L13" s="56">
        <v>43301</v>
      </c>
    </row>
    <row r="14" spans="1:12" x14ac:dyDescent="0.25">
      <c r="A14" s="50">
        <v>41366</v>
      </c>
      <c r="B14" s="51" t="s">
        <v>16</v>
      </c>
      <c r="C14" s="51" t="s">
        <v>101</v>
      </c>
      <c r="D14" s="51" t="s">
        <v>109</v>
      </c>
      <c r="E14" s="52">
        <v>2500</v>
      </c>
      <c r="F14" s="52">
        <v>1379.27</v>
      </c>
      <c r="G14" s="52">
        <f t="shared" si="0"/>
        <v>1120.73</v>
      </c>
      <c r="H14" s="52">
        <v>0</v>
      </c>
      <c r="I14" s="52">
        <v>1120.73</v>
      </c>
      <c r="J14" s="52">
        <v>0</v>
      </c>
      <c r="K14" s="54">
        <v>1001</v>
      </c>
      <c r="L14" s="56">
        <v>43301</v>
      </c>
    </row>
    <row r="15" spans="1:12" x14ac:dyDescent="0.25">
      <c r="A15" s="50">
        <v>41401</v>
      </c>
      <c r="B15" s="51" t="s">
        <v>27</v>
      </c>
      <c r="C15" s="51" t="s">
        <v>49</v>
      </c>
      <c r="D15" s="51" t="s">
        <v>110</v>
      </c>
      <c r="E15" s="52">
        <v>2500</v>
      </c>
      <c r="F15" s="52">
        <v>1457.93</v>
      </c>
      <c r="G15" s="52">
        <f t="shared" si="0"/>
        <v>1042.07</v>
      </c>
      <c r="H15" s="52">
        <v>0</v>
      </c>
      <c r="I15" s="52">
        <v>1042.07</v>
      </c>
      <c r="J15" s="52">
        <v>0</v>
      </c>
      <c r="K15" s="54">
        <v>1001</v>
      </c>
      <c r="L15" s="56">
        <v>43301</v>
      </c>
    </row>
    <row r="16" spans="1:12" x14ac:dyDescent="0.25">
      <c r="A16" s="50">
        <v>41401</v>
      </c>
      <c r="B16" s="51" t="s">
        <v>31</v>
      </c>
      <c r="C16" s="51" t="s">
        <v>50</v>
      </c>
      <c r="D16" s="51" t="s">
        <v>111</v>
      </c>
      <c r="E16" s="52">
        <v>12005</v>
      </c>
      <c r="F16" s="52">
        <v>1614.63</v>
      </c>
      <c r="G16" s="52">
        <f t="shared" si="0"/>
        <v>10390.369999999999</v>
      </c>
      <c r="H16" s="52">
        <v>0</v>
      </c>
      <c r="I16" s="52">
        <v>10390.370000000001</v>
      </c>
      <c r="J16" s="52">
        <v>0</v>
      </c>
      <c r="K16" s="54">
        <v>1001</v>
      </c>
      <c r="L16" s="56">
        <v>43301</v>
      </c>
    </row>
    <row r="17" spans="1:12" x14ac:dyDescent="0.25">
      <c r="A17" s="50">
        <v>41401</v>
      </c>
      <c r="B17" s="51" t="s">
        <v>32</v>
      </c>
      <c r="C17" s="51" t="s">
        <v>51</v>
      </c>
      <c r="D17" s="51" t="s">
        <v>112</v>
      </c>
      <c r="E17" s="52">
        <v>3400</v>
      </c>
      <c r="F17" s="52">
        <v>1221.28</v>
      </c>
      <c r="G17" s="52">
        <f t="shared" si="0"/>
        <v>2178.7200000000003</v>
      </c>
      <c r="H17" s="52">
        <v>0</v>
      </c>
      <c r="I17" s="52">
        <v>2178.7199999999998</v>
      </c>
      <c r="J17" s="52">
        <v>0</v>
      </c>
      <c r="K17" s="54">
        <v>1001</v>
      </c>
      <c r="L17" s="56">
        <v>43301</v>
      </c>
    </row>
    <row r="18" spans="1:12" x14ac:dyDescent="0.25">
      <c r="A18" s="71">
        <v>41401</v>
      </c>
      <c r="B18" s="72" t="s">
        <v>35</v>
      </c>
      <c r="C18" s="72" t="s">
        <v>102</v>
      </c>
      <c r="D18" s="72" t="s">
        <v>113</v>
      </c>
      <c r="E18" s="73">
        <v>2200</v>
      </c>
      <c r="F18" s="73">
        <v>756.44</v>
      </c>
      <c r="G18" s="73">
        <f t="shared" si="0"/>
        <v>1443.56</v>
      </c>
      <c r="H18" s="73">
        <v>0</v>
      </c>
      <c r="I18" s="73">
        <v>1443.56</v>
      </c>
      <c r="J18" s="73">
        <v>0</v>
      </c>
      <c r="K18" s="74">
        <v>1001</v>
      </c>
      <c r="L18" s="75">
        <v>43301</v>
      </c>
    </row>
    <row r="19" spans="1:12" x14ac:dyDescent="0.25">
      <c r="A19" s="50">
        <v>41730</v>
      </c>
      <c r="B19" s="51" t="s">
        <v>68</v>
      </c>
      <c r="C19" s="51" t="s">
        <v>103</v>
      </c>
      <c r="D19" s="51" t="s">
        <v>114</v>
      </c>
      <c r="E19" s="52">
        <v>7500</v>
      </c>
      <c r="F19" s="52">
        <v>432.76</v>
      </c>
      <c r="G19" s="52">
        <f t="shared" si="0"/>
        <v>7067.24</v>
      </c>
      <c r="H19" s="52">
        <v>0</v>
      </c>
      <c r="I19" s="52">
        <v>7067.24</v>
      </c>
      <c r="J19" s="52">
        <v>0</v>
      </c>
      <c r="K19" s="51">
        <v>1014</v>
      </c>
      <c r="L19" s="56">
        <v>43767</v>
      </c>
    </row>
    <row r="20" spans="1:12" x14ac:dyDescent="0.25">
      <c r="A20" s="96">
        <v>42101</v>
      </c>
      <c r="B20" s="95" t="s">
        <v>95</v>
      </c>
      <c r="C20" s="95" t="s">
        <v>78</v>
      </c>
      <c r="D20" s="95" t="s">
        <v>115</v>
      </c>
      <c r="E20" s="97">
        <v>5500</v>
      </c>
      <c r="F20" s="97">
        <v>1844.45</v>
      </c>
      <c r="G20" s="97">
        <f t="shared" si="0"/>
        <v>3655.55</v>
      </c>
      <c r="H20" s="97">
        <v>0</v>
      </c>
      <c r="I20" s="97">
        <v>3655.55</v>
      </c>
      <c r="J20" s="97">
        <v>0</v>
      </c>
      <c r="K20" s="95">
        <v>1015</v>
      </c>
      <c r="L20" s="98">
        <v>44053</v>
      </c>
    </row>
    <row r="21" spans="1:12" x14ac:dyDescent="0.25">
      <c r="A21" s="85">
        <v>42129</v>
      </c>
      <c r="B21" s="49" t="s">
        <v>79</v>
      </c>
      <c r="C21" s="49" t="s">
        <v>84</v>
      </c>
      <c r="D21" s="49" t="s">
        <v>116</v>
      </c>
      <c r="E21" s="87">
        <v>9500</v>
      </c>
      <c r="F21" s="87">
        <v>7677.86</v>
      </c>
      <c r="G21" s="87">
        <f t="shared" si="0"/>
        <v>1822.1400000000003</v>
      </c>
      <c r="H21" s="87">
        <v>0</v>
      </c>
      <c r="I21" s="87">
        <v>1822.14</v>
      </c>
      <c r="J21" s="87">
        <v>0</v>
      </c>
      <c r="K21" s="49">
        <v>1015</v>
      </c>
      <c r="L21" s="57">
        <v>44053</v>
      </c>
    </row>
    <row r="22" spans="1:12" x14ac:dyDescent="0.25">
      <c r="A22" s="76">
        <v>42465</v>
      </c>
      <c r="B22" s="77" t="s">
        <v>118</v>
      </c>
      <c r="C22" s="77" t="s">
        <v>119</v>
      </c>
      <c r="D22" s="77" t="s">
        <v>120</v>
      </c>
      <c r="E22" s="78">
        <v>733.2</v>
      </c>
      <c r="F22" s="78">
        <v>6000</v>
      </c>
      <c r="G22" s="81">
        <f>SUM(F22-E22)</f>
        <v>5266.8</v>
      </c>
      <c r="H22" s="78">
        <v>0</v>
      </c>
      <c r="I22" s="78">
        <v>0</v>
      </c>
      <c r="J22" s="78">
        <v>5266.8</v>
      </c>
      <c r="K22" s="79"/>
      <c r="L22" s="80"/>
    </row>
    <row r="23" spans="1:12" x14ac:dyDescent="0.25">
      <c r="A23" s="85">
        <v>42465</v>
      </c>
      <c r="B23" s="49" t="s">
        <v>121</v>
      </c>
      <c r="C23" s="49" t="s">
        <v>122</v>
      </c>
      <c r="D23" s="49" t="s">
        <v>123</v>
      </c>
      <c r="E23" s="87">
        <v>1234.18</v>
      </c>
      <c r="F23" s="87">
        <v>4100</v>
      </c>
      <c r="G23" s="87">
        <f>SUM(F23-E23)</f>
        <v>2865.8199999999997</v>
      </c>
      <c r="H23" s="87">
        <v>0</v>
      </c>
      <c r="I23" s="87">
        <v>2865.82</v>
      </c>
      <c r="J23" s="87">
        <v>0</v>
      </c>
      <c r="K23" s="49" t="s">
        <v>189</v>
      </c>
      <c r="L23" s="57" t="s">
        <v>187</v>
      </c>
    </row>
    <row r="24" spans="1:12" x14ac:dyDescent="0.25">
      <c r="A24" s="50">
        <v>42829</v>
      </c>
      <c r="B24" s="51" t="s">
        <v>132</v>
      </c>
      <c r="C24" s="51" t="s">
        <v>161</v>
      </c>
      <c r="D24" s="51" t="s">
        <v>161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82"/>
      <c r="L24" s="83"/>
    </row>
    <row r="25" spans="1:12" x14ac:dyDescent="0.25">
      <c r="A25" s="76">
        <v>42857</v>
      </c>
      <c r="B25" s="77" t="s">
        <v>133</v>
      </c>
      <c r="C25" s="84" t="s">
        <v>164</v>
      </c>
      <c r="D25" s="84" t="s">
        <v>130</v>
      </c>
      <c r="E25" s="78">
        <v>15000</v>
      </c>
      <c r="F25" s="78">
        <v>1165.98</v>
      </c>
      <c r="G25" s="81">
        <v>13834.02</v>
      </c>
      <c r="H25" s="78">
        <v>0</v>
      </c>
      <c r="I25" s="78">
        <v>0</v>
      </c>
      <c r="J25" s="78">
        <v>13834.02</v>
      </c>
      <c r="K25" s="79"/>
      <c r="L25" s="80"/>
    </row>
    <row r="26" spans="1:12" x14ac:dyDescent="0.25">
      <c r="A26" s="85">
        <v>42857</v>
      </c>
      <c r="B26" s="86" t="s">
        <v>129</v>
      </c>
      <c r="C26" s="86" t="s">
        <v>165</v>
      </c>
      <c r="D26" s="86" t="s">
        <v>128</v>
      </c>
      <c r="E26" s="87">
        <v>9600</v>
      </c>
      <c r="F26" s="87">
        <v>1396.33</v>
      </c>
      <c r="G26" s="88">
        <v>8203.67</v>
      </c>
      <c r="H26" s="87">
        <v>8203.67</v>
      </c>
      <c r="I26" s="87">
        <v>0</v>
      </c>
      <c r="J26" s="87">
        <v>0</v>
      </c>
      <c r="K26" s="49" t="s">
        <v>163</v>
      </c>
      <c r="L26" s="57">
        <v>43621</v>
      </c>
    </row>
    <row r="27" spans="1:12" x14ac:dyDescent="0.25">
      <c r="A27" s="50">
        <v>43046</v>
      </c>
      <c r="B27" s="89" t="s">
        <v>132</v>
      </c>
      <c r="C27" s="89" t="s">
        <v>161</v>
      </c>
      <c r="D27" s="89" t="s">
        <v>161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82"/>
      <c r="L27" s="83"/>
    </row>
    <row r="28" spans="1:12" x14ac:dyDescent="0.25">
      <c r="A28" s="76">
        <v>43221</v>
      </c>
      <c r="B28" s="77" t="s">
        <v>137</v>
      </c>
      <c r="C28" s="77" t="s">
        <v>138</v>
      </c>
      <c r="D28" s="77" t="s">
        <v>139</v>
      </c>
      <c r="E28" s="90">
        <v>2100</v>
      </c>
      <c r="F28" s="90">
        <v>1629.36</v>
      </c>
      <c r="G28" s="91">
        <v>470.64</v>
      </c>
      <c r="H28" s="90">
        <v>0</v>
      </c>
      <c r="I28" s="90">
        <v>0</v>
      </c>
      <c r="J28" s="90">
        <v>470.64</v>
      </c>
      <c r="K28" s="79"/>
      <c r="L28" s="80"/>
    </row>
    <row r="29" spans="1:12" x14ac:dyDescent="0.25">
      <c r="A29" s="76">
        <v>43221</v>
      </c>
      <c r="B29" s="77" t="s">
        <v>140</v>
      </c>
      <c r="C29" s="77" t="s">
        <v>143</v>
      </c>
      <c r="D29" s="77" t="s">
        <v>141</v>
      </c>
      <c r="E29" s="90">
        <v>4600</v>
      </c>
      <c r="F29" s="90">
        <v>1076.8699999999999</v>
      </c>
      <c r="G29" s="91">
        <v>3523.13</v>
      </c>
      <c r="H29" s="90">
        <v>0</v>
      </c>
      <c r="I29" s="90">
        <v>0</v>
      </c>
      <c r="J29" s="90">
        <v>3523.13</v>
      </c>
      <c r="K29" s="79"/>
      <c r="L29" s="80"/>
    </row>
    <row r="30" spans="1:12" x14ac:dyDescent="0.25">
      <c r="A30" s="76">
        <v>43221</v>
      </c>
      <c r="B30" s="77" t="s">
        <v>142</v>
      </c>
      <c r="C30" s="77" t="s">
        <v>144</v>
      </c>
      <c r="D30" s="77" t="s">
        <v>145</v>
      </c>
      <c r="E30" s="90">
        <v>12500</v>
      </c>
      <c r="F30" s="90">
        <v>1191.94</v>
      </c>
      <c r="G30" s="91">
        <v>11308.06</v>
      </c>
      <c r="H30" s="90">
        <v>0</v>
      </c>
      <c r="I30" s="90">
        <v>0</v>
      </c>
      <c r="J30" s="90">
        <v>11308.06</v>
      </c>
      <c r="K30" s="79"/>
      <c r="L30" s="80"/>
    </row>
    <row r="31" spans="1:12" x14ac:dyDescent="0.25">
      <c r="A31" s="85">
        <v>43221</v>
      </c>
      <c r="B31" s="49" t="s">
        <v>146</v>
      </c>
      <c r="C31" s="49" t="s">
        <v>147</v>
      </c>
      <c r="D31" s="49" t="s">
        <v>148</v>
      </c>
      <c r="E31" s="87">
        <v>35100</v>
      </c>
      <c r="F31" s="87">
        <v>2046.44</v>
      </c>
      <c r="G31" s="92">
        <v>33053.56</v>
      </c>
      <c r="H31" s="87">
        <v>33053.56</v>
      </c>
      <c r="I31" s="87">
        <v>0</v>
      </c>
      <c r="J31" s="87">
        <v>0</v>
      </c>
      <c r="K31" s="49" t="s">
        <v>162</v>
      </c>
      <c r="L31" s="57">
        <v>43620</v>
      </c>
    </row>
    <row r="32" spans="1:12" x14ac:dyDescent="0.25">
      <c r="A32" s="76">
        <v>43221</v>
      </c>
      <c r="B32" s="77" t="s">
        <v>149</v>
      </c>
      <c r="C32" s="77" t="s">
        <v>150</v>
      </c>
      <c r="D32" s="77" t="s">
        <v>151</v>
      </c>
      <c r="E32" s="90">
        <v>11800</v>
      </c>
      <c r="F32" s="90">
        <v>913.46</v>
      </c>
      <c r="G32" s="91">
        <v>10886.54</v>
      </c>
      <c r="H32" s="90">
        <v>0</v>
      </c>
      <c r="I32" s="90">
        <v>0</v>
      </c>
      <c r="J32" s="90">
        <v>10886.54</v>
      </c>
      <c r="K32" s="79"/>
      <c r="L32" s="80"/>
    </row>
    <row r="33" spans="1:12" x14ac:dyDescent="0.25">
      <c r="A33" s="76">
        <v>43221</v>
      </c>
      <c r="B33" s="77" t="s">
        <v>152</v>
      </c>
      <c r="C33" s="77" t="s">
        <v>153</v>
      </c>
      <c r="D33" s="77" t="s">
        <v>154</v>
      </c>
      <c r="E33" s="90">
        <v>12800</v>
      </c>
      <c r="F33" s="90">
        <v>907.7</v>
      </c>
      <c r="G33" s="91">
        <v>11892.3</v>
      </c>
      <c r="H33" s="90">
        <v>0</v>
      </c>
      <c r="I33" s="90">
        <v>0</v>
      </c>
      <c r="J33" s="90">
        <v>11892.3</v>
      </c>
      <c r="K33" s="79"/>
      <c r="L33" s="80"/>
    </row>
    <row r="34" spans="1:12" x14ac:dyDescent="0.25">
      <c r="A34" s="50">
        <v>43221</v>
      </c>
      <c r="B34" s="51" t="s">
        <v>155</v>
      </c>
      <c r="C34" s="51" t="s">
        <v>156</v>
      </c>
      <c r="D34" s="51" t="s">
        <v>157</v>
      </c>
      <c r="E34" s="52">
        <v>51100</v>
      </c>
      <c r="F34" s="52">
        <v>3107.23</v>
      </c>
      <c r="G34" s="53">
        <v>47992.77</v>
      </c>
      <c r="H34" s="52">
        <v>47992.77</v>
      </c>
      <c r="I34" s="52">
        <v>0</v>
      </c>
      <c r="J34" s="52">
        <v>0</v>
      </c>
      <c r="K34" s="51" t="s">
        <v>159</v>
      </c>
      <c r="L34" s="56">
        <v>43454</v>
      </c>
    </row>
    <row r="35" spans="1:12" x14ac:dyDescent="0.25">
      <c r="A35" s="50">
        <v>43375</v>
      </c>
      <c r="B35" s="51" t="s">
        <v>132</v>
      </c>
      <c r="C35" s="51" t="s">
        <v>161</v>
      </c>
      <c r="D35" s="51" t="s">
        <v>161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82"/>
      <c r="L35" s="83"/>
    </row>
    <row r="36" spans="1:12" x14ac:dyDescent="0.25">
      <c r="A36" s="50">
        <v>43620</v>
      </c>
      <c r="B36" s="51" t="s">
        <v>132</v>
      </c>
      <c r="C36" s="51" t="s">
        <v>161</v>
      </c>
      <c r="D36" s="51" t="s">
        <v>161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82"/>
      <c r="L36" s="83"/>
    </row>
    <row r="37" spans="1:12" x14ac:dyDescent="0.25">
      <c r="A37" s="50">
        <v>43739</v>
      </c>
      <c r="B37" s="51" t="s">
        <v>132</v>
      </c>
      <c r="C37" s="51" t="s">
        <v>161</v>
      </c>
      <c r="D37" s="51" t="s">
        <v>161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82"/>
      <c r="L37" s="83"/>
    </row>
    <row r="38" spans="1:12" x14ac:dyDescent="0.25">
      <c r="A38" s="85">
        <v>43984</v>
      </c>
      <c r="B38" s="49" t="s">
        <v>166</v>
      </c>
      <c r="C38" s="49" t="s">
        <v>171</v>
      </c>
      <c r="D38" s="49" t="s">
        <v>177</v>
      </c>
      <c r="E38" s="92">
        <v>262000</v>
      </c>
      <c r="F38" s="92">
        <v>8753.84</v>
      </c>
      <c r="G38" s="92">
        <v>253246.16</v>
      </c>
      <c r="H38" s="92">
        <v>0</v>
      </c>
      <c r="I38" s="92">
        <v>253246.16</v>
      </c>
      <c r="J38" s="92">
        <v>0</v>
      </c>
      <c r="K38" s="49" t="s">
        <v>188</v>
      </c>
      <c r="L38" s="99" t="s">
        <v>187</v>
      </c>
    </row>
    <row r="39" spans="1:12" x14ac:dyDescent="0.25">
      <c r="A39" s="76">
        <v>43984</v>
      </c>
      <c r="B39" s="77" t="s">
        <v>167</v>
      </c>
      <c r="C39" s="77" t="s">
        <v>172</v>
      </c>
      <c r="D39" s="77" t="s">
        <v>178</v>
      </c>
      <c r="E39" s="91">
        <v>591.54999999999995</v>
      </c>
      <c r="F39" s="91">
        <v>517.25</v>
      </c>
      <c r="G39" s="91">
        <v>74.3</v>
      </c>
      <c r="H39" s="91">
        <v>0</v>
      </c>
      <c r="I39" s="91">
        <v>0</v>
      </c>
      <c r="J39" s="91">
        <v>74.3</v>
      </c>
      <c r="K39" s="77"/>
      <c r="L39" s="77"/>
    </row>
    <row r="40" spans="1:12" x14ac:dyDescent="0.25">
      <c r="A40" s="76">
        <v>43984</v>
      </c>
      <c r="B40" s="77" t="s">
        <v>183</v>
      </c>
      <c r="C40" s="77" t="s">
        <v>191</v>
      </c>
      <c r="D40" s="77" t="s">
        <v>184</v>
      </c>
      <c r="E40" s="91">
        <v>20000</v>
      </c>
      <c r="F40" s="91">
        <v>1985.06</v>
      </c>
      <c r="G40" s="91">
        <v>18014.939999999999</v>
      </c>
      <c r="H40" s="91">
        <v>0</v>
      </c>
      <c r="I40" s="91">
        <v>0</v>
      </c>
      <c r="J40" s="91">
        <v>18014.939999999999</v>
      </c>
      <c r="K40" s="77"/>
      <c r="L40" s="77"/>
    </row>
    <row r="41" spans="1:12" x14ac:dyDescent="0.25">
      <c r="A41" s="85">
        <v>43984</v>
      </c>
      <c r="B41" s="49" t="s">
        <v>168</v>
      </c>
      <c r="C41" s="49" t="s">
        <v>173</v>
      </c>
      <c r="D41" s="49" t="s">
        <v>179</v>
      </c>
      <c r="E41" s="92">
        <v>73000</v>
      </c>
      <c r="F41" s="92">
        <v>4108.25</v>
      </c>
      <c r="G41" s="92">
        <v>68891.75</v>
      </c>
      <c r="H41" s="92">
        <v>0</v>
      </c>
      <c r="I41" s="92">
        <v>68891.75</v>
      </c>
      <c r="J41" s="92">
        <v>0</v>
      </c>
      <c r="K41" s="49" t="s">
        <v>190</v>
      </c>
      <c r="L41" s="99" t="s">
        <v>187</v>
      </c>
    </row>
    <row r="42" spans="1:12" x14ac:dyDescent="0.25">
      <c r="A42" s="76">
        <v>43984</v>
      </c>
      <c r="B42" s="77" t="s">
        <v>169</v>
      </c>
      <c r="C42" s="77" t="s">
        <v>174</v>
      </c>
      <c r="D42" s="77" t="s">
        <v>180</v>
      </c>
      <c r="E42" s="91">
        <v>1000</v>
      </c>
      <c r="F42" s="91">
        <v>409.32</v>
      </c>
      <c r="G42" s="91">
        <v>590.67999999999995</v>
      </c>
      <c r="H42" s="91">
        <v>0</v>
      </c>
      <c r="I42" s="91">
        <v>0</v>
      </c>
      <c r="J42" s="91">
        <v>590.67999999999995</v>
      </c>
      <c r="K42" s="77"/>
      <c r="L42" s="77"/>
    </row>
    <row r="43" spans="1:12" x14ac:dyDescent="0.25">
      <c r="A43" s="76">
        <v>43984</v>
      </c>
      <c r="B43" s="77" t="s">
        <v>170</v>
      </c>
      <c r="C43" s="77" t="s">
        <v>175</v>
      </c>
      <c r="D43" s="77" t="s">
        <v>181</v>
      </c>
      <c r="E43" s="91">
        <v>1500</v>
      </c>
      <c r="F43" s="91">
        <v>760.82</v>
      </c>
      <c r="G43" s="91">
        <v>739.18</v>
      </c>
      <c r="H43" s="91">
        <v>0</v>
      </c>
      <c r="I43" s="91">
        <v>0</v>
      </c>
      <c r="J43" s="91">
        <v>739.18</v>
      </c>
      <c r="K43" s="77"/>
      <c r="L43" s="77"/>
    </row>
    <row r="44" spans="1:12" x14ac:dyDescent="0.25">
      <c r="A44" s="76">
        <v>43984</v>
      </c>
      <c r="B44" s="77" t="s">
        <v>35</v>
      </c>
      <c r="C44" s="77" t="s">
        <v>176</v>
      </c>
      <c r="D44" s="77" t="s">
        <v>182</v>
      </c>
      <c r="E44" s="91">
        <v>5600</v>
      </c>
      <c r="F44" s="91">
        <v>839.33</v>
      </c>
      <c r="G44" s="91">
        <v>4760.67</v>
      </c>
      <c r="H44" s="91">
        <v>0</v>
      </c>
      <c r="I44" s="91">
        <v>0</v>
      </c>
      <c r="J44" s="91">
        <v>4760.67</v>
      </c>
      <c r="K44" s="77"/>
      <c r="L44" s="77"/>
    </row>
    <row r="45" spans="1:12" x14ac:dyDescent="0.25">
      <c r="A45" s="85">
        <v>44019</v>
      </c>
      <c r="B45" s="49" t="s">
        <v>132</v>
      </c>
      <c r="C45" s="49" t="s">
        <v>161</v>
      </c>
      <c r="D45" s="49" t="s">
        <v>161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95"/>
      <c r="L45" s="95"/>
    </row>
    <row r="46" spans="1:12" x14ac:dyDescent="0.25">
      <c r="A46" s="100">
        <v>44110</v>
      </c>
      <c r="B46" s="49" t="s">
        <v>132</v>
      </c>
      <c r="C46" s="49" t="s">
        <v>161</v>
      </c>
      <c r="D46" s="49" t="s">
        <v>161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5"/>
      <c r="L46" s="95"/>
    </row>
    <row r="47" spans="1:12" x14ac:dyDescent="0.25">
      <c r="A47" s="93"/>
      <c r="B47" s="23"/>
      <c r="C47" s="23"/>
      <c r="D47" s="23"/>
      <c r="E47" s="58">
        <f t="shared" ref="E47:J47" si="1">SUM(E10:E45)</f>
        <v>573427.92999999993</v>
      </c>
      <c r="F47" s="58">
        <f t="shared" si="1"/>
        <v>63897.590000000011</v>
      </c>
      <c r="G47" s="58">
        <f t="shared" si="1"/>
        <v>525795.57999999996</v>
      </c>
      <c r="H47" s="58">
        <f t="shared" si="1"/>
        <v>89250</v>
      </c>
      <c r="I47" s="58">
        <f t="shared" si="1"/>
        <v>355184.32</v>
      </c>
      <c r="J47" s="58">
        <f t="shared" si="1"/>
        <v>81361.259999999995</v>
      </c>
      <c r="K47" s="58"/>
      <c r="L47" s="58"/>
    </row>
    <row r="50" spans="5:6" x14ac:dyDescent="0.25">
      <c r="E50" s="55"/>
      <c r="F50" s="55"/>
    </row>
  </sheetData>
  <printOptions gridLines="1"/>
  <pageMargins left="0.7" right="0.7" top="0.75" bottom="0.75" header="0.3" footer="0.3"/>
  <pageSetup scale="51" fitToHeight="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20" workbookViewId="0">
      <selection activeCell="A34" sqref="A1:XFD34"/>
    </sheetView>
  </sheetViews>
  <sheetFormatPr defaultRowHeight="15" x14ac:dyDescent="0.25"/>
  <cols>
    <col min="1" max="1" width="11.85546875" customWidth="1"/>
    <col min="2" max="2" width="34.28515625" customWidth="1"/>
    <col min="3" max="3" width="41.5703125" bestFit="1" customWidth="1"/>
    <col min="4" max="4" width="10.5703125" customWidth="1"/>
    <col min="5" max="5" width="11.140625" bestFit="1" customWidth="1"/>
    <col min="6" max="6" width="10.140625" bestFit="1" customWidth="1"/>
    <col min="7" max="8" width="11.140625" bestFit="1" customWidth="1"/>
    <col min="9" max="9" width="24" customWidth="1"/>
    <col min="10" max="10" width="12.140625" customWidth="1"/>
    <col min="11" max="11" width="11.85546875" customWidth="1"/>
    <col min="12" max="12" width="15.140625" customWidth="1"/>
  </cols>
  <sheetData>
    <row r="1" spans="1:12" ht="30" x14ac:dyDescent="0.5">
      <c r="A1" s="101" t="s">
        <v>134</v>
      </c>
      <c r="B1" s="47"/>
      <c r="E1" s="1"/>
      <c r="F1" s="1"/>
      <c r="G1" s="1"/>
      <c r="H1" s="1"/>
      <c r="I1" s="1"/>
      <c r="J1" s="1"/>
    </row>
    <row r="2" spans="1:12" ht="18.75" x14ac:dyDescent="0.3">
      <c r="A2" s="25" t="s">
        <v>85</v>
      </c>
      <c r="B2" s="46"/>
      <c r="E2" s="1"/>
      <c r="F2" s="1"/>
      <c r="G2" s="1"/>
      <c r="H2" s="1"/>
      <c r="I2" s="1"/>
      <c r="J2" s="1"/>
    </row>
    <row r="3" spans="1:12" x14ac:dyDescent="0.25">
      <c r="E3" s="1"/>
      <c r="F3" s="1"/>
      <c r="G3" s="1"/>
      <c r="H3" s="1"/>
      <c r="I3" s="1"/>
      <c r="J3" s="1"/>
    </row>
    <row r="4" spans="1:12" x14ac:dyDescent="0.25">
      <c r="A4" s="13" t="s">
        <v>210</v>
      </c>
      <c r="E4" s="1"/>
      <c r="F4" s="1"/>
      <c r="G4" s="1"/>
      <c r="H4" s="1"/>
      <c r="I4" s="1"/>
      <c r="J4" s="1"/>
    </row>
    <row r="5" spans="1:12" x14ac:dyDescent="0.25">
      <c r="E5" s="1"/>
      <c r="F5" s="1"/>
      <c r="G5" s="1"/>
      <c r="H5" s="1"/>
      <c r="I5" s="1"/>
      <c r="J5" s="1"/>
    </row>
    <row r="6" spans="1:12" x14ac:dyDescent="0.25">
      <c r="E6" s="1"/>
      <c r="F6" s="1"/>
      <c r="G6" s="1"/>
      <c r="H6" s="1"/>
      <c r="I6" s="1"/>
      <c r="J6" s="1"/>
    </row>
    <row r="7" spans="1:12" ht="27" thickBot="1" x14ac:dyDescent="0.45">
      <c r="A7" s="14" t="s">
        <v>93</v>
      </c>
      <c r="B7" s="48"/>
      <c r="C7" s="48"/>
      <c r="D7" s="22"/>
      <c r="E7" s="15"/>
      <c r="F7" s="1"/>
      <c r="G7" s="1"/>
      <c r="H7" s="1"/>
      <c r="I7" s="1"/>
      <c r="J7" s="1"/>
    </row>
    <row r="8" spans="1:12" ht="16.5" thickBot="1" x14ac:dyDescent="0.3">
      <c r="A8" s="120" t="s">
        <v>87</v>
      </c>
      <c r="B8" s="120" t="s">
        <v>86</v>
      </c>
      <c r="C8" s="120" t="s">
        <v>88</v>
      </c>
      <c r="D8" s="120" t="s">
        <v>104</v>
      </c>
      <c r="E8" s="121" t="s">
        <v>89</v>
      </c>
      <c r="F8" s="122" t="s">
        <v>90</v>
      </c>
      <c r="G8" s="122" t="s">
        <v>2</v>
      </c>
      <c r="H8" s="123" t="s">
        <v>91</v>
      </c>
      <c r="I8" s="124" t="s">
        <v>193</v>
      </c>
      <c r="J8" s="125" t="s">
        <v>92</v>
      </c>
      <c r="K8" s="126" t="s">
        <v>158</v>
      </c>
      <c r="L8" s="127" t="s">
        <v>194</v>
      </c>
    </row>
    <row r="9" spans="1:12" x14ac:dyDescent="0.25">
      <c r="A9" s="128">
        <v>42465</v>
      </c>
      <c r="B9" s="107" t="s">
        <v>118</v>
      </c>
      <c r="C9" s="106" t="s">
        <v>119</v>
      </c>
      <c r="D9" s="106" t="s">
        <v>120</v>
      </c>
      <c r="E9" s="108">
        <v>733.2</v>
      </c>
      <c r="F9" s="108">
        <v>6000</v>
      </c>
      <c r="G9" s="109">
        <f>SUM(F9-E9)</f>
        <v>5266.8</v>
      </c>
      <c r="H9" s="108">
        <v>0</v>
      </c>
      <c r="I9" s="108">
        <v>5266.8</v>
      </c>
      <c r="J9" s="108">
        <f t="shared" ref="J9:J26" si="0">G9-I9</f>
        <v>0</v>
      </c>
      <c r="K9" s="110" t="s">
        <v>196</v>
      </c>
      <c r="L9" s="136" t="s">
        <v>192</v>
      </c>
    </row>
    <row r="10" spans="1:12" x14ac:dyDescent="0.25">
      <c r="A10" s="111">
        <v>42829</v>
      </c>
      <c r="B10" s="114" t="s">
        <v>132</v>
      </c>
      <c r="C10" s="112" t="s">
        <v>161</v>
      </c>
      <c r="D10" s="112" t="s">
        <v>161</v>
      </c>
      <c r="E10" s="117">
        <v>0</v>
      </c>
      <c r="F10" s="117">
        <v>0</v>
      </c>
      <c r="G10" s="118">
        <v>0</v>
      </c>
      <c r="H10" s="117">
        <v>0</v>
      </c>
      <c r="I10" s="117"/>
      <c r="J10" s="117">
        <v>0</v>
      </c>
      <c r="K10" s="119"/>
      <c r="L10" s="119"/>
    </row>
    <row r="11" spans="1:12" x14ac:dyDescent="0.25">
      <c r="A11" s="132">
        <v>42857</v>
      </c>
      <c r="B11" s="133" t="s">
        <v>133</v>
      </c>
      <c r="C11" s="140" t="s">
        <v>164</v>
      </c>
      <c r="D11" s="140" t="s">
        <v>130</v>
      </c>
      <c r="E11" s="141">
        <v>15000</v>
      </c>
      <c r="F11" s="141">
        <v>1165.98</v>
      </c>
      <c r="G11" s="142">
        <v>13834.02</v>
      </c>
      <c r="H11" s="141">
        <v>4500</v>
      </c>
      <c r="I11" s="141"/>
      <c r="J11" s="141">
        <v>9334.02</v>
      </c>
      <c r="K11" s="143" t="s">
        <v>195</v>
      </c>
      <c r="L11" s="135" t="s">
        <v>192</v>
      </c>
    </row>
    <row r="12" spans="1:12" x14ac:dyDescent="0.25">
      <c r="A12" s="111">
        <v>43046</v>
      </c>
      <c r="B12" s="112" t="s">
        <v>132</v>
      </c>
      <c r="C12" s="116" t="s">
        <v>161</v>
      </c>
      <c r="D12" s="116" t="s">
        <v>161</v>
      </c>
      <c r="E12" s="117">
        <v>0</v>
      </c>
      <c r="F12" s="117">
        <v>0</v>
      </c>
      <c r="G12" s="118">
        <v>0</v>
      </c>
      <c r="H12" s="117">
        <v>0</v>
      </c>
      <c r="I12" s="117"/>
      <c r="J12" s="117">
        <v>0</v>
      </c>
      <c r="K12" s="119"/>
      <c r="L12" s="119"/>
    </row>
    <row r="13" spans="1:12" x14ac:dyDescent="0.25">
      <c r="A13" s="76">
        <v>43221</v>
      </c>
      <c r="B13" s="77" t="s">
        <v>137</v>
      </c>
      <c r="C13" s="77" t="s">
        <v>199</v>
      </c>
      <c r="D13" s="77" t="s">
        <v>139</v>
      </c>
      <c r="E13" s="90">
        <v>2100</v>
      </c>
      <c r="F13" s="90">
        <v>1629.36</v>
      </c>
      <c r="G13" s="91">
        <v>470.64</v>
      </c>
      <c r="H13" s="90">
        <v>0</v>
      </c>
      <c r="I13" s="90"/>
      <c r="J13" s="90">
        <f t="shared" si="0"/>
        <v>470.64</v>
      </c>
      <c r="K13" s="103"/>
      <c r="L13" s="103"/>
    </row>
    <row r="14" spans="1:12" x14ac:dyDescent="0.25">
      <c r="A14" s="76">
        <v>43221</v>
      </c>
      <c r="B14" s="77" t="s">
        <v>140</v>
      </c>
      <c r="C14" s="77" t="s">
        <v>143</v>
      </c>
      <c r="D14" s="77" t="s">
        <v>141</v>
      </c>
      <c r="E14" s="90">
        <v>4600</v>
      </c>
      <c r="F14" s="90">
        <v>1076.8699999999999</v>
      </c>
      <c r="G14" s="91">
        <v>3523.13</v>
      </c>
      <c r="H14" s="90">
        <v>0</v>
      </c>
      <c r="I14" s="90"/>
      <c r="J14" s="90">
        <f t="shared" si="0"/>
        <v>3523.13</v>
      </c>
      <c r="K14" s="103"/>
      <c r="L14" s="103"/>
    </row>
    <row r="15" spans="1:12" x14ac:dyDescent="0.25">
      <c r="A15" s="76">
        <v>43221</v>
      </c>
      <c r="B15" s="77" t="s">
        <v>142</v>
      </c>
      <c r="C15" s="77" t="s">
        <v>144</v>
      </c>
      <c r="D15" s="77" t="s">
        <v>145</v>
      </c>
      <c r="E15" s="90">
        <v>12500</v>
      </c>
      <c r="F15" s="90">
        <v>1191.94</v>
      </c>
      <c r="G15" s="91">
        <v>11308.06</v>
      </c>
      <c r="H15" s="90">
        <v>0</v>
      </c>
      <c r="I15" s="90"/>
      <c r="J15" s="90">
        <f t="shared" si="0"/>
        <v>11308.06</v>
      </c>
      <c r="K15" s="103"/>
      <c r="L15" s="103"/>
    </row>
    <row r="16" spans="1:12" x14ac:dyDescent="0.25">
      <c r="A16" s="76">
        <v>43221</v>
      </c>
      <c r="B16" s="77" t="s">
        <v>149</v>
      </c>
      <c r="C16" s="77" t="s">
        <v>150</v>
      </c>
      <c r="D16" s="77" t="s">
        <v>151</v>
      </c>
      <c r="E16" s="90">
        <v>11800</v>
      </c>
      <c r="F16" s="90">
        <v>913.46</v>
      </c>
      <c r="G16" s="91">
        <v>10886.54</v>
      </c>
      <c r="H16" s="90">
        <v>0</v>
      </c>
      <c r="I16" s="90"/>
      <c r="J16" s="90">
        <f t="shared" si="0"/>
        <v>10886.54</v>
      </c>
      <c r="K16" s="103"/>
      <c r="L16" s="103"/>
    </row>
    <row r="17" spans="1:12" x14ac:dyDescent="0.25">
      <c r="A17" s="76">
        <v>43221</v>
      </c>
      <c r="B17" s="77" t="s">
        <v>152</v>
      </c>
      <c r="C17" s="77" t="s">
        <v>153</v>
      </c>
      <c r="D17" s="77" t="s">
        <v>154</v>
      </c>
      <c r="E17" s="90">
        <v>12800</v>
      </c>
      <c r="F17" s="90">
        <v>907.7</v>
      </c>
      <c r="G17" s="91">
        <v>11892.3</v>
      </c>
      <c r="H17" s="90">
        <v>0</v>
      </c>
      <c r="I17" s="90"/>
      <c r="J17" s="90">
        <f t="shared" si="0"/>
        <v>11892.3</v>
      </c>
      <c r="K17" s="103"/>
      <c r="L17" s="103"/>
    </row>
    <row r="18" spans="1:12" x14ac:dyDescent="0.25">
      <c r="A18" s="111">
        <v>43375</v>
      </c>
      <c r="B18" s="112" t="s">
        <v>132</v>
      </c>
      <c r="C18" s="116" t="s">
        <v>161</v>
      </c>
      <c r="D18" s="116" t="s">
        <v>161</v>
      </c>
      <c r="E18" s="117">
        <v>0</v>
      </c>
      <c r="F18" s="117">
        <v>0</v>
      </c>
      <c r="G18" s="118">
        <v>0</v>
      </c>
      <c r="H18" s="117">
        <v>0</v>
      </c>
      <c r="I18" s="117"/>
      <c r="J18" s="117">
        <v>0</v>
      </c>
      <c r="K18" s="119"/>
      <c r="L18" s="119"/>
    </row>
    <row r="19" spans="1:12" x14ac:dyDescent="0.25">
      <c r="A19" s="111">
        <v>43620</v>
      </c>
      <c r="B19" s="112" t="s">
        <v>132</v>
      </c>
      <c r="C19" s="116" t="s">
        <v>161</v>
      </c>
      <c r="D19" s="116" t="s">
        <v>161</v>
      </c>
      <c r="E19" s="117">
        <v>0</v>
      </c>
      <c r="F19" s="117">
        <v>0</v>
      </c>
      <c r="G19" s="118">
        <v>0</v>
      </c>
      <c r="H19" s="117">
        <v>0</v>
      </c>
      <c r="I19" s="117"/>
      <c r="J19" s="117">
        <v>0</v>
      </c>
      <c r="K19" s="119"/>
      <c r="L19" s="119"/>
    </row>
    <row r="20" spans="1:12" x14ac:dyDescent="0.25">
      <c r="A20" s="111">
        <v>43739</v>
      </c>
      <c r="B20" s="112" t="s">
        <v>132</v>
      </c>
      <c r="C20" s="116" t="s">
        <v>161</v>
      </c>
      <c r="D20" s="116" t="s">
        <v>161</v>
      </c>
      <c r="E20" s="117">
        <v>0</v>
      </c>
      <c r="F20" s="117">
        <v>0</v>
      </c>
      <c r="G20" s="118">
        <v>0</v>
      </c>
      <c r="H20" s="117">
        <v>0</v>
      </c>
      <c r="I20" s="117"/>
      <c r="J20" s="117">
        <v>0</v>
      </c>
      <c r="K20" s="119"/>
      <c r="L20" s="119"/>
    </row>
    <row r="21" spans="1:12" x14ac:dyDescent="0.25">
      <c r="A21" s="76">
        <v>43984</v>
      </c>
      <c r="B21" s="77" t="s">
        <v>167</v>
      </c>
      <c r="C21" s="77" t="s">
        <v>172</v>
      </c>
      <c r="D21" s="77" t="s">
        <v>178</v>
      </c>
      <c r="E21" s="91">
        <v>591.54999999999995</v>
      </c>
      <c r="F21" s="91">
        <v>517.25</v>
      </c>
      <c r="G21" s="91">
        <v>74.3</v>
      </c>
      <c r="H21" s="91">
        <v>0</v>
      </c>
      <c r="I21" s="91"/>
      <c r="J21" s="91">
        <f t="shared" si="0"/>
        <v>74.3</v>
      </c>
      <c r="K21" s="103"/>
      <c r="L21" s="77"/>
    </row>
    <row r="22" spans="1:12" x14ac:dyDescent="0.25">
      <c r="A22" s="105">
        <v>43984</v>
      </c>
      <c r="B22" s="106" t="s">
        <v>183</v>
      </c>
      <c r="C22" s="106" t="s">
        <v>191</v>
      </c>
      <c r="D22" s="106" t="s">
        <v>184</v>
      </c>
      <c r="E22" s="129">
        <v>20000</v>
      </c>
      <c r="F22" s="129">
        <v>1985.06</v>
      </c>
      <c r="G22" s="129">
        <v>18014.939999999999</v>
      </c>
      <c r="H22" s="129">
        <v>18014.939999999999</v>
      </c>
      <c r="I22" s="129"/>
      <c r="J22" s="129">
        <v>0</v>
      </c>
      <c r="K22" s="110" t="s">
        <v>208</v>
      </c>
      <c r="L22" s="105">
        <v>44413</v>
      </c>
    </row>
    <row r="23" spans="1:12" x14ac:dyDescent="0.25">
      <c r="A23" s="76">
        <v>43984</v>
      </c>
      <c r="B23" s="77" t="s">
        <v>169</v>
      </c>
      <c r="C23" s="77" t="s">
        <v>174</v>
      </c>
      <c r="D23" s="77" t="s">
        <v>180</v>
      </c>
      <c r="E23" s="91">
        <v>1000</v>
      </c>
      <c r="F23" s="91">
        <v>409.32</v>
      </c>
      <c r="G23" s="91">
        <v>590.67999999999995</v>
      </c>
      <c r="H23" s="91">
        <v>0</v>
      </c>
      <c r="I23" s="91"/>
      <c r="J23" s="91">
        <f t="shared" si="0"/>
        <v>590.67999999999995</v>
      </c>
      <c r="K23" s="103"/>
      <c r="L23" s="77"/>
    </row>
    <row r="24" spans="1:12" x14ac:dyDescent="0.25">
      <c r="A24" s="76">
        <v>43984</v>
      </c>
      <c r="B24" s="77" t="s">
        <v>170</v>
      </c>
      <c r="C24" s="77" t="s">
        <v>175</v>
      </c>
      <c r="D24" s="77" t="s">
        <v>181</v>
      </c>
      <c r="E24" s="91">
        <v>1500</v>
      </c>
      <c r="F24" s="91">
        <v>760.82</v>
      </c>
      <c r="G24" s="91">
        <v>739.18</v>
      </c>
      <c r="H24" s="91">
        <v>0</v>
      </c>
      <c r="I24" s="91"/>
      <c r="J24" s="91">
        <f t="shared" si="0"/>
        <v>739.18</v>
      </c>
      <c r="K24" s="103"/>
      <c r="L24" s="77"/>
    </row>
    <row r="25" spans="1:12" x14ac:dyDescent="0.25">
      <c r="A25" s="132">
        <v>43984</v>
      </c>
      <c r="B25" s="133" t="s">
        <v>209</v>
      </c>
      <c r="C25" s="133" t="s">
        <v>171</v>
      </c>
      <c r="D25" s="133" t="s">
        <v>177</v>
      </c>
      <c r="E25" s="134">
        <v>262000</v>
      </c>
      <c r="F25" s="134">
        <v>8753.84</v>
      </c>
      <c r="G25" s="134">
        <v>253246.16</v>
      </c>
      <c r="H25" s="134">
        <v>174771.74</v>
      </c>
      <c r="I25" s="134">
        <v>174771.74</v>
      </c>
      <c r="J25" s="134">
        <v>78474.42</v>
      </c>
      <c r="K25" s="133" t="s">
        <v>188</v>
      </c>
      <c r="L25" s="135" t="s">
        <v>187</v>
      </c>
    </row>
    <row r="26" spans="1:12" x14ac:dyDescent="0.25">
      <c r="A26" s="76">
        <v>43984</v>
      </c>
      <c r="B26" s="77" t="s">
        <v>35</v>
      </c>
      <c r="C26" s="77" t="s">
        <v>176</v>
      </c>
      <c r="D26" s="77" t="s">
        <v>182</v>
      </c>
      <c r="E26" s="91">
        <v>5600</v>
      </c>
      <c r="F26" s="91">
        <v>839.33</v>
      </c>
      <c r="G26" s="91">
        <v>4760.67</v>
      </c>
      <c r="H26" s="91">
        <v>0</v>
      </c>
      <c r="I26" s="91"/>
      <c r="J26" s="91">
        <f t="shared" si="0"/>
        <v>4760.67</v>
      </c>
      <c r="K26" s="103"/>
      <c r="L26" s="77"/>
    </row>
    <row r="27" spans="1:12" x14ac:dyDescent="0.25">
      <c r="A27" s="111">
        <v>44019</v>
      </c>
      <c r="B27" s="112" t="s">
        <v>132</v>
      </c>
      <c r="C27" s="112" t="s">
        <v>161</v>
      </c>
      <c r="D27" s="112" t="s">
        <v>161</v>
      </c>
      <c r="E27" s="113">
        <v>0</v>
      </c>
      <c r="F27" s="113">
        <v>0</v>
      </c>
      <c r="G27" s="113">
        <v>0</v>
      </c>
      <c r="H27" s="113">
        <v>0</v>
      </c>
      <c r="I27" s="113"/>
      <c r="J27" s="113">
        <v>0</v>
      </c>
      <c r="K27" s="114"/>
      <c r="L27" s="114"/>
    </row>
    <row r="28" spans="1:12" x14ac:dyDescent="0.25">
      <c r="A28" s="115">
        <v>44110</v>
      </c>
      <c r="B28" s="112" t="s">
        <v>132</v>
      </c>
      <c r="C28" s="112" t="s">
        <v>161</v>
      </c>
      <c r="D28" s="112" t="s">
        <v>161</v>
      </c>
      <c r="E28" s="113">
        <v>0</v>
      </c>
      <c r="F28" s="113">
        <v>0</v>
      </c>
      <c r="G28" s="113">
        <v>0</v>
      </c>
      <c r="H28" s="113">
        <v>0</v>
      </c>
      <c r="I28" s="113"/>
      <c r="J28" s="113">
        <v>0</v>
      </c>
      <c r="K28" s="114"/>
      <c r="L28" s="114"/>
    </row>
    <row r="29" spans="1:12" x14ac:dyDescent="0.25">
      <c r="E29" s="130">
        <f>SUM(E9:E28)</f>
        <v>350224.75</v>
      </c>
      <c r="F29" s="130">
        <f>SUM(F9:F28)</f>
        <v>26150.930000000004</v>
      </c>
      <c r="G29" s="130">
        <f>SUM(G10:G28)</f>
        <v>329340.62</v>
      </c>
      <c r="H29" s="130">
        <f>SUM(H9:H28)</f>
        <v>197286.68</v>
      </c>
      <c r="I29" s="130">
        <f>SUM(I9:I28)</f>
        <v>180038.53999999998</v>
      </c>
      <c r="J29" s="131">
        <f>SUM(J9:J28)</f>
        <v>132053.94</v>
      </c>
      <c r="K29" s="137"/>
      <c r="L29" s="137"/>
    </row>
    <row r="31" spans="1:12" ht="18.75" x14ac:dyDescent="0.3">
      <c r="A31" s="138" t="s">
        <v>206</v>
      </c>
      <c r="B31" s="139"/>
      <c r="C31" s="139"/>
      <c r="D31" s="139"/>
      <c r="E31" s="139"/>
      <c r="F31" s="139"/>
    </row>
    <row r="32" spans="1:12" x14ac:dyDescent="0.25">
      <c r="A32" s="76">
        <v>44320</v>
      </c>
      <c r="B32" s="77" t="s">
        <v>197</v>
      </c>
      <c r="C32" s="77" t="s">
        <v>198</v>
      </c>
      <c r="D32" s="77" t="s">
        <v>203</v>
      </c>
      <c r="E32" s="91">
        <v>38000</v>
      </c>
      <c r="F32" s="91">
        <v>2205.7800000000002</v>
      </c>
      <c r="G32" s="91">
        <v>35794.22</v>
      </c>
      <c r="H32" s="91">
        <v>0</v>
      </c>
      <c r="I32" s="91"/>
      <c r="J32" s="91">
        <v>35794.22</v>
      </c>
      <c r="K32" s="103">
        <v>1026</v>
      </c>
      <c r="L32" s="103" t="s">
        <v>207</v>
      </c>
    </row>
    <row r="33" spans="1:12" x14ac:dyDescent="0.25">
      <c r="A33" s="76">
        <v>44320</v>
      </c>
      <c r="B33" s="77" t="s">
        <v>197</v>
      </c>
      <c r="C33" s="77" t="s">
        <v>200</v>
      </c>
      <c r="D33" s="77" t="s">
        <v>204</v>
      </c>
      <c r="E33" s="91">
        <v>118000</v>
      </c>
      <c r="F33" s="91">
        <v>3162.92</v>
      </c>
      <c r="G33" s="91">
        <v>114837.08</v>
      </c>
      <c r="H33" s="91">
        <v>0</v>
      </c>
      <c r="I33" s="91"/>
      <c r="J33" s="91">
        <v>114837.08</v>
      </c>
      <c r="K33" s="103">
        <v>1026</v>
      </c>
      <c r="L33" s="103" t="s">
        <v>207</v>
      </c>
    </row>
    <row r="34" spans="1:12" x14ac:dyDescent="0.25">
      <c r="A34" s="76">
        <v>44320</v>
      </c>
      <c r="B34" s="77" t="s">
        <v>201</v>
      </c>
      <c r="C34" s="77" t="s">
        <v>202</v>
      </c>
      <c r="D34" s="77" t="s">
        <v>205</v>
      </c>
      <c r="E34" s="91">
        <v>27000</v>
      </c>
      <c r="F34" s="91">
        <v>969.47</v>
      </c>
      <c r="G34" s="91">
        <v>26030.53</v>
      </c>
      <c r="H34" s="91">
        <v>0</v>
      </c>
      <c r="I34" s="91"/>
      <c r="J34" s="91">
        <v>26030.53</v>
      </c>
      <c r="K34" s="103">
        <v>1026</v>
      </c>
      <c r="L34" s="103" t="s">
        <v>207</v>
      </c>
    </row>
    <row r="35" spans="1:12" x14ac:dyDescent="0.25">
      <c r="A35" s="93"/>
      <c r="B35" s="23"/>
      <c r="C35" s="23"/>
      <c r="D35" s="23"/>
      <c r="E35" s="102">
        <f>SUM(E32:E34)</f>
        <v>183000</v>
      </c>
      <c r="F35" s="102">
        <f>SUM(F32:F34)</f>
        <v>6338.170000000001</v>
      </c>
      <c r="G35" s="102">
        <f>SUM(G32:G34)</f>
        <v>176661.83</v>
      </c>
      <c r="H35" s="102">
        <f>SUM(H32:H34)</f>
        <v>0</v>
      </c>
      <c r="I35" s="102"/>
      <c r="J35" s="58">
        <f>SUM(J29,J32:J34)</f>
        <v>308715.77</v>
      </c>
      <c r="K35" s="104"/>
      <c r="L35" s="104"/>
    </row>
    <row r="36" spans="1:12" x14ac:dyDescent="0.25">
      <c r="E36" s="1"/>
      <c r="F36" s="1"/>
      <c r="G36" s="1"/>
      <c r="H36" s="1"/>
      <c r="I36" s="1"/>
      <c r="J36" s="1"/>
    </row>
    <row r="37" spans="1:12" x14ac:dyDescent="0.25">
      <c r="E37" s="1"/>
      <c r="F37" s="1"/>
      <c r="G37" s="1"/>
      <c r="H37" s="1"/>
      <c r="I37" s="1"/>
      <c r="J37" s="1"/>
    </row>
  </sheetData>
  <pageMargins left="0.7" right="0.7" top="0.75" bottom="0.75" header="0.3" footer="0.3"/>
  <pageSetup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topLeftCell="A10" workbookViewId="0">
      <selection activeCell="I42" sqref="I42"/>
    </sheetView>
  </sheetViews>
  <sheetFormatPr defaultRowHeight="15" x14ac:dyDescent="0.25"/>
  <cols>
    <col min="1" max="1" width="9.85546875" customWidth="1"/>
    <col min="2" max="2" width="36.42578125" customWidth="1"/>
    <col min="3" max="3" width="43.85546875" customWidth="1"/>
    <col min="4" max="4" width="10.42578125" customWidth="1"/>
    <col min="5" max="5" width="11" customWidth="1"/>
    <col min="6" max="6" width="9.85546875" customWidth="1"/>
    <col min="7" max="8" width="11.140625" bestFit="1" customWidth="1"/>
    <col min="9" max="9" width="22.42578125" customWidth="1"/>
    <col min="10" max="10" width="11.140625" bestFit="1" customWidth="1"/>
    <col min="11" max="11" width="10.5703125" bestFit="1" customWidth="1"/>
    <col min="12" max="12" width="14.42578125" customWidth="1"/>
  </cols>
  <sheetData>
    <row r="1" spans="1:12" ht="30" x14ac:dyDescent="0.5">
      <c r="A1" s="101" t="s">
        <v>134</v>
      </c>
      <c r="B1" s="47"/>
      <c r="E1" s="1"/>
      <c r="F1" s="1"/>
      <c r="G1" s="1"/>
      <c r="H1" s="1"/>
      <c r="I1" s="1"/>
      <c r="J1" s="1"/>
    </row>
    <row r="2" spans="1:12" ht="18.75" x14ac:dyDescent="0.3">
      <c r="A2" s="25" t="s">
        <v>85</v>
      </c>
      <c r="B2" s="46"/>
      <c r="E2" s="1"/>
      <c r="F2" s="1"/>
      <c r="G2" s="1"/>
      <c r="H2" s="1"/>
      <c r="I2" s="1"/>
      <c r="J2" s="1"/>
    </row>
    <row r="3" spans="1:12" x14ac:dyDescent="0.25">
      <c r="E3" s="1"/>
      <c r="F3" s="1"/>
      <c r="G3" s="1"/>
      <c r="H3" s="1"/>
      <c r="I3" s="1"/>
      <c r="J3" s="1"/>
    </row>
    <row r="4" spans="1:12" x14ac:dyDescent="0.25">
      <c r="A4" s="13" t="s">
        <v>228</v>
      </c>
      <c r="E4" s="1"/>
      <c r="F4" s="1"/>
      <c r="G4" s="1"/>
      <c r="H4" s="1"/>
      <c r="I4" s="1"/>
      <c r="J4" s="1"/>
    </row>
    <row r="5" spans="1:12" x14ac:dyDescent="0.25">
      <c r="E5" s="1"/>
      <c r="F5" s="1"/>
      <c r="G5" s="1"/>
      <c r="H5" s="1"/>
      <c r="I5" s="1"/>
      <c r="J5" s="1"/>
    </row>
    <row r="6" spans="1:12" x14ac:dyDescent="0.25">
      <c r="E6" s="1"/>
      <c r="F6" s="1"/>
      <c r="G6" s="1"/>
      <c r="H6" s="1"/>
      <c r="I6" s="1"/>
      <c r="J6" s="1"/>
    </row>
    <row r="7" spans="1:12" ht="27" thickBot="1" x14ac:dyDescent="0.45">
      <c r="A7" s="14" t="s">
        <v>93</v>
      </c>
      <c r="B7" s="48"/>
      <c r="C7" s="48"/>
      <c r="D7" s="22"/>
      <c r="E7" s="15"/>
      <c r="F7" s="1"/>
      <c r="G7" s="1"/>
      <c r="H7" s="1"/>
      <c r="I7" s="1"/>
      <c r="J7" s="1"/>
    </row>
    <row r="8" spans="1:12" ht="16.5" thickBot="1" x14ac:dyDescent="0.3">
      <c r="A8" s="120" t="s">
        <v>87</v>
      </c>
      <c r="B8" s="120" t="s">
        <v>86</v>
      </c>
      <c r="C8" s="120" t="s">
        <v>88</v>
      </c>
      <c r="D8" s="120" t="s">
        <v>104</v>
      </c>
      <c r="E8" s="121" t="s">
        <v>89</v>
      </c>
      <c r="F8" s="122" t="s">
        <v>90</v>
      </c>
      <c r="G8" s="122" t="s">
        <v>2</v>
      </c>
      <c r="H8" s="123" t="s">
        <v>91</v>
      </c>
      <c r="I8" s="124" t="s">
        <v>193</v>
      </c>
      <c r="J8" s="125" t="s">
        <v>92</v>
      </c>
      <c r="K8" s="126" t="s">
        <v>158</v>
      </c>
      <c r="L8" s="127" t="s">
        <v>194</v>
      </c>
    </row>
    <row r="9" spans="1:12" x14ac:dyDescent="0.25">
      <c r="A9" s="132">
        <v>42857</v>
      </c>
      <c r="B9" s="133" t="s">
        <v>133</v>
      </c>
      <c r="C9" s="140" t="s">
        <v>164</v>
      </c>
      <c r="D9" s="140" t="s">
        <v>130</v>
      </c>
      <c r="E9" s="141">
        <v>15000</v>
      </c>
      <c r="F9" s="141">
        <v>1165.98</v>
      </c>
      <c r="G9" s="142">
        <v>13834.02</v>
      </c>
      <c r="H9" s="141">
        <v>4500</v>
      </c>
      <c r="I9" s="141"/>
      <c r="J9" s="141">
        <v>9334.02</v>
      </c>
      <c r="K9" s="143" t="s">
        <v>195</v>
      </c>
      <c r="L9" s="135" t="s">
        <v>192</v>
      </c>
    </row>
    <row r="10" spans="1:12" x14ac:dyDescent="0.25">
      <c r="A10" s="111">
        <v>43046</v>
      </c>
      <c r="B10" s="112" t="s">
        <v>132</v>
      </c>
      <c r="C10" s="116" t="s">
        <v>161</v>
      </c>
      <c r="D10" s="116" t="s">
        <v>161</v>
      </c>
      <c r="E10" s="117">
        <v>0</v>
      </c>
      <c r="F10" s="117">
        <v>0</v>
      </c>
      <c r="G10" s="118">
        <v>0</v>
      </c>
      <c r="H10" s="117">
        <v>0</v>
      </c>
      <c r="I10" s="117"/>
      <c r="J10" s="117">
        <v>0</v>
      </c>
      <c r="K10" s="119"/>
      <c r="L10" s="119"/>
    </row>
    <row r="11" spans="1:12" x14ac:dyDescent="0.25">
      <c r="A11" s="76">
        <v>43221</v>
      </c>
      <c r="B11" s="77" t="s">
        <v>137</v>
      </c>
      <c r="C11" s="77" t="s">
        <v>199</v>
      </c>
      <c r="D11" s="77" t="s">
        <v>139</v>
      </c>
      <c r="E11" s="90">
        <v>2100</v>
      </c>
      <c r="F11" s="90">
        <v>1629.36</v>
      </c>
      <c r="G11" s="91">
        <v>470.64</v>
      </c>
      <c r="H11" s="90">
        <v>0</v>
      </c>
      <c r="I11" s="90"/>
      <c r="J11" s="90">
        <f t="shared" ref="J11:J24" si="0">G11-I11</f>
        <v>470.64</v>
      </c>
      <c r="K11" s="103"/>
      <c r="L11" s="103"/>
    </row>
    <row r="12" spans="1:12" x14ac:dyDescent="0.25">
      <c r="A12" s="76">
        <v>43221</v>
      </c>
      <c r="B12" s="77" t="s">
        <v>140</v>
      </c>
      <c r="C12" s="77" t="s">
        <v>143</v>
      </c>
      <c r="D12" s="77" t="s">
        <v>141</v>
      </c>
      <c r="E12" s="90">
        <v>4600</v>
      </c>
      <c r="F12" s="90">
        <v>1076.8699999999999</v>
      </c>
      <c r="G12" s="91">
        <v>3523.13</v>
      </c>
      <c r="H12" s="90">
        <v>0</v>
      </c>
      <c r="I12" s="90"/>
      <c r="J12" s="90">
        <f t="shared" si="0"/>
        <v>3523.13</v>
      </c>
      <c r="K12" s="103"/>
      <c r="L12" s="103"/>
    </row>
    <row r="13" spans="1:12" x14ac:dyDescent="0.25">
      <c r="A13" s="76">
        <v>43221</v>
      </c>
      <c r="B13" s="77" t="s">
        <v>142</v>
      </c>
      <c r="C13" s="77" t="s">
        <v>144</v>
      </c>
      <c r="D13" s="77" t="s">
        <v>145</v>
      </c>
      <c r="E13" s="90">
        <v>12500</v>
      </c>
      <c r="F13" s="90">
        <v>1191.94</v>
      </c>
      <c r="G13" s="91">
        <v>11308.06</v>
      </c>
      <c r="H13" s="90">
        <v>0</v>
      </c>
      <c r="I13" s="90"/>
      <c r="J13" s="90">
        <f t="shared" si="0"/>
        <v>11308.06</v>
      </c>
      <c r="K13" s="103"/>
      <c r="L13" s="103"/>
    </row>
    <row r="14" spans="1:12" x14ac:dyDescent="0.25">
      <c r="A14" s="76">
        <v>43221</v>
      </c>
      <c r="B14" s="77" t="s">
        <v>149</v>
      </c>
      <c r="C14" s="77" t="s">
        <v>150</v>
      </c>
      <c r="D14" s="77" t="s">
        <v>151</v>
      </c>
      <c r="E14" s="90">
        <v>11800</v>
      </c>
      <c r="F14" s="90">
        <v>913.46</v>
      </c>
      <c r="G14" s="91">
        <v>10886.54</v>
      </c>
      <c r="H14" s="90">
        <v>0</v>
      </c>
      <c r="I14" s="90"/>
      <c r="J14" s="90">
        <f t="shared" si="0"/>
        <v>10886.54</v>
      </c>
      <c r="K14" s="103"/>
      <c r="L14" s="103"/>
    </row>
    <row r="15" spans="1:12" x14ac:dyDescent="0.25">
      <c r="A15" s="76">
        <v>43221</v>
      </c>
      <c r="B15" s="77" t="s">
        <v>152</v>
      </c>
      <c r="C15" s="77" t="s">
        <v>153</v>
      </c>
      <c r="D15" s="77" t="s">
        <v>154</v>
      </c>
      <c r="E15" s="90">
        <v>12800</v>
      </c>
      <c r="F15" s="90">
        <v>907.7</v>
      </c>
      <c r="G15" s="91">
        <v>11892.3</v>
      </c>
      <c r="H15" s="90">
        <v>0</v>
      </c>
      <c r="I15" s="90"/>
      <c r="J15" s="90">
        <f t="shared" si="0"/>
        <v>11892.3</v>
      </c>
      <c r="K15" s="103"/>
      <c r="L15" s="103"/>
    </row>
    <row r="16" spans="1:12" x14ac:dyDescent="0.25">
      <c r="A16" s="111">
        <v>43375</v>
      </c>
      <c r="B16" s="112" t="s">
        <v>132</v>
      </c>
      <c r="C16" s="116" t="s">
        <v>161</v>
      </c>
      <c r="D16" s="116" t="s">
        <v>161</v>
      </c>
      <c r="E16" s="117">
        <v>0</v>
      </c>
      <c r="F16" s="117">
        <v>0</v>
      </c>
      <c r="G16" s="118">
        <v>0</v>
      </c>
      <c r="H16" s="117">
        <v>0</v>
      </c>
      <c r="I16" s="117"/>
      <c r="J16" s="117">
        <v>0</v>
      </c>
      <c r="K16" s="119"/>
      <c r="L16" s="119"/>
    </row>
    <row r="17" spans="1:12" x14ac:dyDescent="0.25">
      <c r="A17" s="111">
        <v>43620</v>
      </c>
      <c r="B17" s="112" t="s">
        <v>132</v>
      </c>
      <c r="C17" s="116" t="s">
        <v>161</v>
      </c>
      <c r="D17" s="116" t="s">
        <v>161</v>
      </c>
      <c r="E17" s="117">
        <v>0</v>
      </c>
      <c r="F17" s="117">
        <v>0</v>
      </c>
      <c r="G17" s="118">
        <v>0</v>
      </c>
      <c r="H17" s="117">
        <v>0</v>
      </c>
      <c r="I17" s="117"/>
      <c r="J17" s="117">
        <v>0</v>
      </c>
      <c r="K17" s="119"/>
      <c r="L17" s="119"/>
    </row>
    <row r="18" spans="1:12" x14ac:dyDescent="0.25">
      <c r="A18" s="111">
        <v>43739</v>
      </c>
      <c r="B18" s="112" t="s">
        <v>132</v>
      </c>
      <c r="C18" s="116" t="s">
        <v>161</v>
      </c>
      <c r="D18" s="116" t="s">
        <v>161</v>
      </c>
      <c r="E18" s="117">
        <v>0</v>
      </c>
      <c r="F18" s="117">
        <v>0</v>
      </c>
      <c r="G18" s="118">
        <v>0</v>
      </c>
      <c r="H18" s="117">
        <v>0</v>
      </c>
      <c r="I18" s="117"/>
      <c r="J18" s="117">
        <v>0</v>
      </c>
      <c r="K18" s="119"/>
      <c r="L18" s="119"/>
    </row>
    <row r="19" spans="1:12" x14ac:dyDescent="0.25">
      <c r="A19" s="76">
        <v>43984</v>
      </c>
      <c r="B19" s="77" t="s">
        <v>167</v>
      </c>
      <c r="C19" s="77" t="s">
        <v>172</v>
      </c>
      <c r="D19" s="77" t="s">
        <v>178</v>
      </c>
      <c r="E19" s="91">
        <v>591.54999999999995</v>
      </c>
      <c r="F19" s="91">
        <v>517.25</v>
      </c>
      <c r="G19" s="91">
        <v>74.3</v>
      </c>
      <c r="H19" s="91">
        <v>0</v>
      </c>
      <c r="I19" s="91"/>
      <c r="J19" s="91">
        <f t="shared" si="0"/>
        <v>74.3</v>
      </c>
      <c r="K19" s="103"/>
      <c r="L19" s="77"/>
    </row>
    <row r="20" spans="1:12" x14ac:dyDescent="0.25">
      <c r="A20" s="105">
        <v>43984</v>
      </c>
      <c r="B20" s="106" t="s">
        <v>183</v>
      </c>
      <c r="C20" s="106" t="s">
        <v>191</v>
      </c>
      <c r="D20" s="106" t="s">
        <v>184</v>
      </c>
      <c r="E20" s="129">
        <v>20000</v>
      </c>
      <c r="F20" s="129">
        <v>1985.06</v>
      </c>
      <c r="G20" s="129">
        <v>18014.939999999999</v>
      </c>
      <c r="H20" s="129">
        <v>18014.939999999999</v>
      </c>
      <c r="I20" s="129"/>
      <c r="J20" s="129">
        <v>0</v>
      </c>
      <c r="K20" s="110" t="s">
        <v>208</v>
      </c>
      <c r="L20" s="105">
        <v>44413</v>
      </c>
    </row>
    <row r="21" spans="1:12" x14ac:dyDescent="0.25">
      <c r="A21" s="76">
        <v>43984</v>
      </c>
      <c r="B21" s="77" t="s">
        <v>169</v>
      </c>
      <c r="C21" s="77" t="s">
        <v>174</v>
      </c>
      <c r="D21" s="77" t="s">
        <v>180</v>
      </c>
      <c r="E21" s="91">
        <v>1000</v>
      </c>
      <c r="F21" s="91">
        <v>409.32</v>
      </c>
      <c r="G21" s="91">
        <v>590.67999999999995</v>
      </c>
      <c r="H21" s="91">
        <v>0</v>
      </c>
      <c r="I21" s="91"/>
      <c r="J21" s="91">
        <f t="shared" si="0"/>
        <v>590.67999999999995</v>
      </c>
      <c r="K21" s="103"/>
      <c r="L21" s="77"/>
    </row>
    <row r="22" spans="1:12" x14ac:dyDescent="0.25">
      <c r="A22" s="76">
        <v>43984</v>
      </c>
      <c r="B22" s="77" t="s">
        <v>170</v>
      </c>
      <c r="C22" s="77" t="s">
        <v>175</v>
      </c>
      <c r="D22" s="77" t="s">
        <v>181</v>
      </c>
      <c r="E22" s="91">
        <v>1500</v>
      </c>
      <c r="F22" s="91">
        <v>760.82</v>
      </c>
      <c r="G22" s="91">
        <v>739.18</v>
      </c>
      <c r="H22" s="91">
        <v>0</v>
      </c>
      <c r="I22" s="91"/>
      <c r="J22" s="91">
        <f t="shared" si="0"/>
        <v>739.18</v>
      </c>
      <c r="K22" s="103"/>
      <c r="L22" s="77"/>
    </row>
    <row r="23" spans="1:12" x14ac:dyDescent="0.25">
      <c r="A23" s="132">
        <v>43984</v>
      </c>
      <c r="B23" s="133" t="s">
        <v>209</v>
      </c>
      <c r="C23" s="133" t="s">
        <v>171</v>
      </c>
      <c r="D23" s="133" t="s">
        <v>177</v>
      </c>
      <c r="E23" s="134">
        <v>262000</v>
      </c>
      <c r="F23" s="134">
        <v>8753.84</v>
      </c>
      <c r="G23" s="134">
        <v>253246.16</v>
      </c>
      <c r="H23" s="134">
        <v>174771.74</v>
      </c>
      <c r="I23" s="134">
        <v>174771.74</v>
      </c>
      <c r="J23" s="134">
        <v>78474.42</v>
      </c>
      <c r="K23" s="133" t="s">
        <v>188</v>
      </c>
      <c r="L23" s="135" t="s">
        <v>187</v>
      </c>
    </row>
    <row r="24" spans="1:12" x14ac:dyDescent="0.25">
      <c r="A24" s="76">
        <v>43984</v>
      </c>
      <c r="B24" s="77" t="s">
        <v>35</v>
      </c>
      <c r="C24" s="77" t="s">
        <v>176</v>
      </c>
      <c r="D24" s="77" t="s">
        <v>182</v>
      </c>
      <c r="E24" s="91">
        <v>5600</v>
      </c>
      <c r="F24" s="91">
        <v>839.33</v>
      </c>
      <c r="G24" s="91">
        <v>4760.67</v>
      </c>
      <c r="H24" s="91">
        <v>0</v>
      </c>
      <c r="I24" s="91"/>
      <c r="J24" s="91">
        <f t="shared" si="0"/>
        <v>4760.67</v>
      </c>
      <c r="K24" s="103"/>
      <c r="L24" s="77"/>
    </row>
    <row r="25" spans="1:12" x14ac:dyDescent="0.25">
      <c r="A25" s="111">
        <v>44019</v>
      </c>
      <c r="B25" s="112" t="s">
        <v>132</v>
      </c>
      <c r="C25" s="112" t="s">
        <v>161</v>
      </c>
      <c r="D25" s="112" t="s">
        <v>161</v>
      </c>
      <c r="E25" s="113">
        <v>0</v>
      </c>
      <c r="F25" s="113">
        <v>0</v>
      </c>
      <c r="G25" s="113">
        <v>0</v>
      </c>
      <c r="H25" s="113">
        <v>0</v>
      </c>
      <c r="I25" s="113"/>
      <c r="J25" s="113">
        <v>0</v>
      </c>
      <c r="K25" s="114"/>
      <c r="L25" s="114"/>
    </row>
    <row r="26" spans="1:12" x14ac:dyDescent="0.25">
      <c r="A26" s="115">
        <v>44110</v>
      </c>
      <c r="B26" s="112" t="s">
        <v>132</v>
      </c>
      <c r="C26" s="112" t="s">
        <v>161</v>
      </c>
      <c r="D26" s="112" t="s">
        <v>161</v>
      </c>
      <c r="E26" s="113">
        <v>0</v>
      </c>
      <c r="F26" s="113">
        <v>0</v>
      </c>
      <c r="G26" s="113">
        <v>0</v>
      </c>
      <c r="H26" s="113">
        <v>0</v>
      </c>
      <c r="I26" s="113"/>
      <c r="J26" s="113">
        <v>0</v>
      </c>
      <c r="K26" s="114"/>
      <c r="L26" s="114"/>
    </row>
    <row r="27" spans="1:12" x14ac:dyDescent="0.25">
      <c r="A27" s="132">
        <v>44684</v>
      </c>
      <c r="B27" s="133" t="s">
        <v>211</v>
      </c>
      <c r="C27" s="133" t="s">
        <v>214</v>
      </c>
      <c r="D27" s="133" t="s">
        <v>212</v>
      </c>
      <c r="E27" s="102">
        <v>1537.83</v>
      </c>
      <c r="F27" s="102">
        <v>1537.83</v>
      </c>
      <c r="G27" s="102">
        <v>0</v>
      </c>
      <c r="H27" s="102">
        <v>0</v>
      </c>
      <c r="I27" s="102"/>
      <c r="J27" s="102">
        <v>0</v>
      </c>
      <c r="K27" s="144"/>
      <c r="L27" s="144"/>
    </row>
    <row r="28" spans="1:12" x14ac:dyDescent="0.25">
      <c r="A28" s="132">
        <v>44684</v>
      </c>
      <c r="B28" s="133" t="s">
        <v>211</v>
      </c>
      <c r="C28" s="133" t="s">
        <v>213</v>
      </c>
      <c r="D28" s="133" t="s">
        <v>215</v>
      </c>
      <c r="E28" s="102">
        <v>2750.79</v>
      </c>
      <c r="F28" s="102">
        <v>2750.79</v>
      </c>
      <c r="G28" s="102">
        <v>0</v>
      </c>
      <c r="H28" s="102">
        <v>0</v>
      </c>
      <c r="I28" s="102"/>
      <c r="J28" s="102">
        <v>0</v>
      </c>
      <c r="K28" s="144"/>
      <c r="L28" s="144"/>
    </row>
    <row r="29" spans="1:12" x14ac:dyDescent="0.25">
      <c r="A29" s="132">
        <v>44684</v>
      </c>
      <c r="B29" s="133" t="s">
        <v>216</v>
      </c>
      <c r="C29" s="133" t="s">
        <v>217</v>
      </c>
      <c r="D29" s="133" t="s">
        <v>218</v>
      </c>
      <c r="E29" s="102">
        <v>1537.83</v>
      </c>
      <c r="F29" s="102">
        <v>1537.83</v>
      </c>
      <c r="G29" s="102">
        <v>0</v>
      </c>
      <c r="H29" s="102">
        <v>0</v>
      </c>
      <c r="I29" s="102"/>
      <c r="J29" s="102">
        <v>0</v>
      </c>
      <c r="K29" s="144"/>
      <c r="L29" s="144"/>
    </row>
    <row r="30" spans="1:12" x14ac:dyDescent="0.25">
      <c r="A30" s="132">
        <v>44684</v>
      </c>
      <c r="B30" s="133" t="s">
        <v>219</v>
      </c>
      <c r="C30" s="133" t="s">
        <v>224</v>
      </c>
      <c r="D30" s="133" t="s">
        <v>220</v>
      </c>
      <c r="E30" s="102">
        <v>2500</v>
      </c>
      <c r="F30" s="102">
        <v>780.62</v>
      </c>
      <c r="G30" s="102">
        <v>1719.38</v>
      </c>
      <c r="H30" s="102">
        <v>0</v>
      </c>
      <c r="I30" s="102"/>
      <c r="J30" s="102">
        <v>1719.38</v>
      </c>
      <c r="K30" s="144"/>
      <c r="L30" s="144"/>
    </row>
    <row r="31" spans="1:12" x14ac:dyDescent="0.25">
      <c r="A31" s="132">
        <v>44684</v>
      </c>
      <c r="B31" s="133" t="s">
        <v>221</v>
      </c>
      <c r="C31" s="133" t="s">
        <v>225</v>
      </c>
      <c r="D31" s="133" t="s">
        <v>222</v>
      </c>
      <c r="E31" s="102">
        <v>2000</v>
      </c>
      <c r="F31" s="102">
        <v>732.82</v>
      </c>
      <c r="G31" s="102">
        <v>1267.18</v>
      </c>
      <c r="H31" s="102">
        <v>0</v>
      </c>
      <c r="I31" s="102"/>
      <c r="J31" s="102">
        <v>1267.18</v>
      </c>
      <c r="K31" s="144"/>
      <c r="L31" s="144"/>
    </row>
    <row r="32" spans="1:12" x14ac:dyDescent="0.25">
      <c r="A32" s="132">
        <v>44684</v>
      </c>
      <c r="B32" s="133" t="s">
        <v>223</v>
      </c>
      <c r="C32" s="133" t="s">
        <v>226</v>
      </c>
      <c r="D32" s="133" t="s">
        <v>227</v>
      </c>
      <c r="E32" s="102">
        <v>4500</v>
      </c>
      <c r="F32" s="102">
        <v>950.98</v>
      </c>
      <c r="G32" s="102">
        <v>3549.02</v>
      </c>
      <c r="H32" s="102">
        <v>0</v>
      </c>
      <c r="I32" s="102"/>
      <c r="J32" s="102">
        <v>3549.02</v>
      </c>
      <c r="K32" s="144"/>
      <c r="L32" s="144"/>
    </row>
    <row r="33" spans="1:12" x14ac:dyDescent="0.25">
      <c r="A33" s="145"/>
      <c r="B33" s="145"/>
      <c r="C33" s="145"/>
      <c r="D33" s="145"/>
      <c r="E33" s="78">
        <f>SUM(E9:E32)</f>
        <v>364318</v>
      </c>
      <c r="F33" s="130">
        <f>SUM(F9:F32)</f>
        <v>28441.800000000003</v>
      </c>
      <c r="G33" s="130">
        <f>SUM(G9:G32)</f>
        <v>335876.2</v>
      </c>
      <c r="H33" s="130">
        <f t="shared" ref="H33:I33" si="1">SUM(H9:H26)</f>
        <v>197286.68</v>
      </c>
      <c r="I33" s="130">
        <f t="shared" si="1"/>
        <v>174771.74</v>
      </c>
      <c r="J33" s="131">
        <f>SUM(J9:J32)</f>
        <v>138589.51999999999</v>
      </c>
      <c r="K33" s="137"/>
      <c r="L33" s="137"/>
    </row>
    <row r="35" spans="1:12" ht="18.75" x14ac:dyDescent="0.3">
      <c r="A35" s="138" t="s">
        <v>206</v>
      </c>
      <c r="B35" s="139"/>
      <c r="C35" s="139"/>
      <c r="D35" s="139"/>
      <c r="E35" s="139"/>
      <c r="F35" s="139"/>
    </row>
    <row r="36" spans="1:12" x14ac:dyDescent="0.25">
      <c r="A36" s="76">
        <v>44320</v>
      </c>
      <c r="B36" s="77" t="s">
        <v>201</v>
      </c>
      <c r="C36" s="77" t="s">
        <v>202</v>
      </c>
      <c r="D36" s="77" t="s">
        <v>205</v>
      </c>
      <c r="E36" s="91">
        <v>27000</v>
      </c>
      <c r="F36" s="91">
        <v>969.47</v>
      </c>
      <c r="G36" s="91">
        <v>26030.53</v>
      </c>
      <c r="H36" s="91">
        <v>0</v>
      </c>
      <c r="I36" s="91"/>
      <c r="J36" s="91">
        <v>26030.53</v>
      </c>
      <c r="K36" s="103">
        <v>1026</v>
      </c>
      <c r="L36" s="103" t="s">
        <v>207</v>
      </c>
    </row>
  </sheetData>
  <pageMargins left="0.7" right="0.7" top="0.75" bottom="0.75" header="0.3" footer="0.3"/>
  <pageSetup scale="6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excess fund disburse</vt:lpstr>
      <vt:lpstr>2017-2020 Excess Funds List</vt:lpstr>
      <vt:lpstr>2021</vt:lpstr>
      <vt:lpstr>2022</vt:lpstr>
      <vt:lpstr>'2022'!Print_Area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Stewart</dc:creator>
  <cp:lastModifiedBy>Amanda Hall</cp:lastModifiedBy>
  <cp:lastPrinted>2022-04-20T13:38:29Z</cp:lastPrinted>
  <dcterms:created xsi:type="dcterms:W3CDTF">2013-05-13T15:15:34Z</dcterms:created>
  <dcterms:modified xsi:type="dcterms:W3CDTF">2022-05-03T20:11:31Z</dcterms:modified>
</cp:coreProperties>
</file>